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Маленкова - документы\Сессии Совета 2019\10 сессия 19.05.2020\сессия май\"/>
    </mc:Choice>
  </mc:AlternateContent>
  <bookViews>
    <workbookView xWindow="-135" yWindow="735" windowWidth="12855" windowHeight="9150" tabRatio="849" firstSheet="4" activeTab="4"/>
  </bookViews>
  <sheets>
    <sheet name="Прил 1  (2)" sheetId="48" state="hidden" r:id="rId1"/>
    <sheet name="Прил 1" sheetId="41" state="hidden" r:id="rId2"/>
    <sheet name="Прил2" sheetId="44" state="hidden" r:id="rId3"/>
    <sheet name="Прил 4 (2)" sheetId="45" state="hidden" r:id="rId4"/>
    <sheet name="прил1" sheetId="6" r:id="rId5"/>
    <sheet name="прил.2" sheetId="40" r:id="rId6"/>
    <sheet name="прил._3" sheetId="24" r:id="rId7"/>
    <sheet name="Прил 6" sheetId="42" r:id="rId8"/>
    <sheet name="прил 9" sheetId="46" state="hidden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</sheets>
  <definedNames>
    <definedName name="_xlnm._FilterDatabase" localSheetId="6" hidden="1">прил._3!$A$19:$K$160</definedName>
    <definedName name="_xlnm._FilterDatabase" localSheetId="5" hidden="1">прил.2!$A$17:$H$165</definedName>
    <definedName name="_xlnm.Print_Area" localSheetId="1">'Прил 1'!$A$1:$F$35</definedName>
    <definedName name="_xlnm.Print_Area" localSheetId="0">'Прил 1  (2)'!$A$1:$B$81</definedName>
    <definedName name="_xlnm.Print_Area" localSheetId="8">'прил 9'!$A$1:$C$22</definedName>
    <definedName name="_xlnm.Print_Area" localSheetId="6">прил._3!$A$1:$L$163</definedName>
    <definedName name="_xlnm.Print_Area" localSheetId="5">прил.2!$A$1:$J$174</definedName>
    <definedName name="_xlnm.Print_Area" localSheetId="4">прил1!$A$1:$F$51</definedName>
  </definedNames>
  <calcPr calcId="152511"/>
</workbook>
</file>

<file path=xl/calcChain.xml><?xml version="1.0" encoding="utf-8"?>
<calcChain xmlns="http://schemas.openxmlformats.org/spreadsheetml/2006/main">
  <c r="D36" i="6" l="1"/>
  <c r="D27" i="6"/>
  <c r="H37" i="40"/>
  <c r="H41" i="40"/>
  <c r="H42" i="40"/>
  <c r="H102" i="40"/>
  <c r="H103" i="40"/>
  <c r="K123" i="24"/>
  <c r="H36" i="40" s="1"/>
  <c r="K130" i="24"/>
  <c r="K131" i="24"/>
  <c r="K117" i="24"/>
  <c r="K118" i="24"/>
  <c r="B122" i="40"/>
  <c r="B43" i="40"/>
  <c r="B42" i="40"/>
  <c r="B41" i="40"/>
  <c r="K124" i="24"/>
  <c r="K71" i="24"/>
  <c r="K72" i="24"/>
  <c r="K70" i="24"/>
  <c r="K73" i="24"/>
  <c r="K77" i="24" l="1"/>
  <c r="K76" i="24" l="1"/>
  <c r="D29" i="6"/>
  <c r="H57" i="40"/>
  <c r="H115" i="40"/>
  <c r="H38" i="40"/>
  <c r="K143" i="24" l="1"/>
  <c r="K88" i="24"/>
  <c r="K91" i="24"/>
  <c r="K90" i="24" s="1"/>
  <c r="K89" i="24" s="1"/>
  <c r="C35" i="42" l="1"/>
  <c r="C22" i="42"/>
  <c r="K102" i="24" l="1"/>
  <c r="H77" i="40"/>
  <c r="H81" i="40" l="1"/>
  <c r="K59" i="24"/>
  <c r="K78" i="24"/>
  <c r="K79" i="24"/>
  <c r="K80" i="24"/>
  <c r="K108" i="24"/>
  <c r="K112" i="24"/>
  <c r="K125" i="24"/>
  <c r="K126" i="24"/>
  <c r="H118" i="40"/>
  <c r="K83" i="24"/>
  <c r="D30" i="6" s="1"/>
  <c r="B17" i="46" l="1"/>
  <c r="K42" i="24" l="1"/>
  <c r="H160" i="40"/>
  <c r="H159" i="40"/>
  <c r="H158" i="40"/>
  <c r="H155" i="40"/>
  <c r="H165" i="40" l="1"/>
  <c r="H146" i="40"/>
  <c r="H144" i="40"/>
  <c r="H143" i="40" s="1"/>
  <c r="H141" i="40"/>
  <c r="H140" i="40" s="1"/>
  <c r="H125" i="40"/>
  <c r="H121" i="40"/>
  <c r="H117" i="40"/>
  <c r="H111" i="40"/>
  <c r="H101" i="40"/>
  <c r="H98" i="40" s="1"/>
  <c r="H69" i="40"/>
  <c r="H66" i="40"/>
  <c r="H47" i="40"/>
  <c r="H35" i="40"/>
  <c r="H31" i="40"/>
  <c r="H109" i="40"/>
  <c r="K52" i="24"/>
  <c r="K50" i="24"/>
  <c r="H26" i="40" l="1"/>
  <c r="H30" i="40"/>
  <c r="K49" i="24"/>
  <c r="K39" i="24" s="1"/>
  <c r="H114" i="40"/>
  <c r="K150" i="24"/>
  <c r="K120" i="24" l="1"/>
  <c r="K113" i="24" s="1"/>
  <c r="H64" i="40"/>
  <c r="H145" i="40"/>
  <c r="H142" i="40"/>
  <c r="D26" i="6"/>
  <c r="C12" i="45" l="1"/>
  <c r="C16" i="44"/>
  <c r="K127" i="24" l="1"/>
  <c r="B44" i="40" l="1"/>
  <c r="C16" i="41" l="1"/>
  <c r="H148" i="40" l="1"/>
  <c r="K107" i="24"/>
  <c r="K54" i="24"/>
  <c r="D24" i="6" s="1"/>
  <c r="K139" i="24"/>
  <c r="K121" i="24"/>
  <c r="K64" i="24"/>
  <c r="K65" i="24"/>
  <c r="K66" i="24"/>
  <c r="C19" i="44"/>
  <c r="C18" i="44" s="1"/>
  <c r="C17" i="44" s="1"/>
  <c r="H22" i="40"/>
  <c r="H53" i="40"/>
  <c r="H52" i="40" s="1"/>
  <c r="H51" i="40" s="1"/>
  <c r="H59" i="40"/>
  <c r="H56" i="40" s="1"/>
  <c r="H55" i="40" s="1"/>
  <c r="H96" i="40"/>
  <c r="H99" i="40"/>
  <c r="H106" i="40"/>
  <c r="H105" i="40" s="1"/>
  <c r="H108" i="40"/>
  <c r="H126" i="40"/>
  <c r="H137" i="40"/>
  <c r="H162" i="40"/>
  <c r="H168" i="40"/>
  <c r="H167" i="40" s="1"/>
  <c r="H170" i="40"/>
  <c r="K109" i="24"/>
  <c r="K27" i="24"/>
  <c r="H151" i="40" s="1"/>
  <c r="K68" i="24"/>
  <c r="D16" i="41"/>
  <c r="E16" i="41" s="1"/>
  <c r="E17" i="41"/>
  <c r="E18" i="41"/>
  <c r="E20" i="41"/>
  <c r="E23" i="41"/>
  <c r="C26" i="41"/>
  <c r="C31" i="41" s="1"/>
  <c r="E27" i="41"/>
  <c r="D28" i="41"/>
  <c r="E28" i="41" s="1"/>
  <c r="E29" i="41"/>
  <c r="E30" i="41"/>
  <c r="K24" i="24"/>
  <c r="K137" i="24"/>
  <c r="K115" i="24"/>
  <c r="K84" i="24"/>
  <c r="K85" i="24"/>
  <c r="K62" i="24"/>
  <c r="K61" i="24"/>
  <c r="K60" i="24"/>
  <c r="K55" i="24"/>
  <c r="K56" i="24"/>
  <c r="K57" i="24"/>
  <c r="K34" i="24"/>
  <c r="K35" i="24"/>
  <c r="K36" i="24"/>
  <c r="K37" i="24"/>
  <c r="K28" i="24"/>
  <c r="H152" i="40" s="1"/>
  <c r="K29" i="24"/>
  <c r="H153" i="40" s="1"/>
  <c r="K30" i="24"/>
  <c r="H154" i="40" s="1"/>
  <c r="K159" i="24"/>
  <c r="K156" i="24" s="1"/>
  <c r="K151" i="24"/>
  <c r="K153" i="24"/>
  <c r="K152" i="24" s="1"/>
  <c r="K149" i="24"/>
  <c r="D45" i="6" s="1"/>
  <c r="K134" i="24"/>
  <c r="D41" i="6" s="1"/>
  <c r="K135" i="24"/>
  <c r="K136" i="24"/>
  <c r="K99" i="24"/>
  <c r="B106" i="40"/>
  <c r="B102" i="40"/>
  <c r="B100" i="40"/>
  <c r="B98" i="40"/>
  <c r="B96" i="40"/>
  <c r="B81" i="40"/>
  <c r="B63" i="40"/>
  <c r="B51" i="40"/>
  <c r="B39" i="40"/>
  <c r="B36" i="40"/>
  <c r="B34" i="40"/>
  <c r="B30" i="40"/>
  <c r="B26" i="40"/>
  <c r="B24" i="40"/>
  <c r="I112" i="40"/>
  <c r="J112" i="40"/>
  <c r="I108" i="40"/>
  <c r="J108" i="40"/>
  <c r="H90" i="40"/>
  <c r="H87" i="40"/>
  <c r="H83" i="40"/>
  <c r="H20" i="40"/>
  <c r="H19" i="40" s="1"/>
  <c r="H18" i="40" s="1"/>
  <c r="K95" i="24"/>
  <c r="K94" i="24" s="1"/>
  <c r="K93" i="24" s="1"/>
  <c r="K47" i="24"/>
  <c r="K46" i="24" s="1"/>
  <c r="F29" i="6"/>
  <c r="F30" i="6"/>
  <c r="F33" i="6"/>
  <c r="F37" i="6"/>
  <c r="F39" i="6"/>
  <c r="F44" i="6"/>
  <c r="E18" i="6"/>
  <c r="F18" i="6" s="1"/>
  <c r="E45" i="6"/>
  <c r="F45" i="6" s="1"/>
  <c r="E43" i="6"/>
  <c r="F43" i="6" s="1"/>
  <c r="E40" i="6"/>
  <c r="F40" i="6" s="1"/>
  <c r="E38" i="6"/>
  <c r="F38" i="6" s="1"/>
  <c r="E31" i="6"/>
  <c r="F31" i="6" s="1"/>
  <c r="E35" i="6"/>
  <c r="F35" i="6" s="1"/>
  <c r="E28" i="6"/>
  <c r="E26" i="6"/>
  <c r="F26" i="6" s="1"/>
  <c r="F28" i="6"/>
  <c r="A33" i="6"/>
  <c r="A25" i="6"/>
  <c r="A24" i="6"/>
  <c r="A21" i="6"/>
  <c r="A19" i="6"/>
  <c r="K110" i="24"/>
  <c r="K25" i="24"/>
  <c r="K23" i="24"/>
  <c r="K22" i="24"/>
  <c r="K97" i="24"/>
  <c r="K87" i="24" s="1"/>
  <c r="K100" i="24"/>
  <c r="K98" i="24"/>
  <c r="K128" i="24"/>
  <c r="K157" i="24"/>
  <c r="K155" i="24"/>
  <c r="K33" i="24" l="1"/>
  <c r="D43" i="6"/>
  <c r="K106" i="24"/>
  <c r="D35" i="6" s="1"/>
  <c r="K20" i="24"/>
  <c r="K21" i="24" s="1"/>
  <c r="D31" i="6"/>
  <c r="K145" i="24"/>
  <c r="K41" i="24"/>
  <c r="K40" i="24" s="1"/>
  <c r="D38" i="6"/>
  <c r="K147" i="24"/>
  <c r="K140" i="24"/>
  <c r="K141" i="24"/>
  <c r="D42" i="6"/>
  <c r="K133" i="24"/>
  <c r="D40" i="6" s="1"/>
  <c r="K144" i="24"/>
  <c r="D44" i="6" s="1"/>
  <c r="H100" i="40"/>
  <c r="H68" i="40"/>
  <c r="H67" i="40" s="1"/>
  <c r="H63" i="40" s="1"/>
  <c r="H127" i="40"/>
  <c r="H46" i="40"/>
  <c r="H45" i="40" s="1"/>
  <c r="H27" i="40"/>
  <c r="H164" i="40"/>
  <c r="H163" i="40" s="1"/>
  <c r="H86" i="40"/>
  <c r="H149" i="40"/>
  <c r="H147" i="40"/>
  <c r="D26" i="41"/>
  <c r="E26" i="41" s="1"/>
  <c r="G32" i="41"/>
  <c r="D31" i="41"/>
  <c r="E31" i="41" s="1"/>
  <c r="H24" i="40"/>
  <c r="H23" i="40" s="1"/>
  <c r="H95" i="40"/>
  <c r="H82" i="40"/>
  <c r="H61" i="40"/>
  <c r="H60" i="40" s="1"/>
  <c r="H110" i="40"/>
  <c r="D28" i="6"/>
  <c r="K146" i="24"/>
  <c r="H166" i="40"/>
  <c r="H169" i="40"/>
  <c r="H44" i="40"/>
  <c r="E17" i="6"/>
  <c r="F17" i="6" s="1"/>
  <c r="K158" i="24"/>
  <c r="H157" i="40" l="1"/>
  <c r="D39" i="6"/>
  <c r="D18" i="6"/>
  <c r="D17" i="6" s="1"/>
  <c r="H18" i="6" l="1"/>
  <c r="H17" i="6"/>
  <c r="K32" i="24"/>
  <c r="K19" i="24" s="1"/>
  <c r="H120" i="40"/>
  <c r="H113" i="40" s="1"/>
  <c r="H112" i="40" s="1"/>
  <c r="H17" i="40" s="1"/>
  <c r="H156" i="40" l="1"/>
</calcChain>
</file>

<file path=xl/sharedStrings.xml><?xml version="1.0" encoding="utf-8"?>
<sst xmlns="http://schemas.openxmlformats.org/spreadsheetml/2006/main" count="2230" uniqueCount="553">
  <si>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</si>
  <si>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</si>
  <si>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</si>
  <si>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</si>
  <si>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</si>
  <si>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</si>
  <si>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</si>
  <si>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ВСЕГО РАСХОДОВ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</si>
  <si>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</si>
  <si>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</si>
  <si>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</si>
  <si>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</si>
  <si>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</si>
  <si>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</si>
  <si>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</si>
  <si>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</si>
  <si>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</si>
  <si>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</si>
  <si>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</si>
  <si>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</si>
  <si>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</si>
  <si>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</si>
  <si>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</si>
  <si>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</si>
  <si>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</si>
  <si>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</si>
  <si>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</si>
  <si>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</si>
  <si>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</si>
  <si>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</si>
  <si>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</si>
  <si>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</si>
  <si>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</si>
  <si>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</si>
  <si>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</si>
  <si>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</si>
  <si>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</si>
  <si>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</si>
  <si>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</si>
  <si>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</si>
  <si>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</si>
  <si>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</si>
  <si>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</si>
  <si>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</si>
  <si>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</si>
  <si>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</si>
  <si>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</si>
  <si>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</si>
  <si>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</si>
  <si>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</si>
  <si>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</si>
  <si>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</si>
  <si>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</si>
  <si>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</si>
  <si>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</si>
  <si>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</si>
  <si>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</si>
  <si>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</si>
  <si>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</si>
  <si>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</si>
  <si>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</si>
  <si>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</si>
  <si>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</si>
  <si>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</si>
  <si>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</si>
  <si>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</si>
  <si>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</si>
  <si>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</si>
  <si>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</si>
  <si>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</si>
  <si>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</si>
  <si>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</si>
  <si>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</si>
  <si>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</si>
  <si>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</si>
  <si>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</si>
  <si>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</si>
  <si>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</si>
  <si>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</si>
  <si>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</si>
  <si>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</si>
  <si>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</si>
  <si>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</si>
  <si>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</si>
  <si>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</si>
  <si>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</si>
  <si>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</si>
  <si>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</si>
  <si>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</si>
  <si>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</si>
  <si>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</si>
  <si>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</si>
  <si>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</si>
  <si>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</si>
  <si>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</si>
  <si>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</si>
  <si>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</si>
  <si>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</si>
  <si>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</si>
  <si>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</si>
  <si>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Обеспечение безопасности дорожного движения</t>
  </si>
  <si>
    <t>Связь и информатика</t>
  </si>
  <si>
    <t>10</t>
  </si>
  <si>
    <t>15</t>
  </si>
  <si>
    <t>Информационный Северский район</t>
  </si>
  <si>
    <t>Развитие малого и среднего предпринимательства на территории поселения</t>
  </si>
  <si>
    <t>Государственная поддержка малого и среднего предпринимательства, включая крестьянские (фермерские) хозяйства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</si>
  <si>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</si>
  <si>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</si>
  <si>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</si>
  <si>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</si>
  <si>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</si>
  <si>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</si>
  <si>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</si>
  <si>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</si>
  <si>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</si>
  <si>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</si>
  <si>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</si>
  <si>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</si>
  <si>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</si>
  <si>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</si>
  <si>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</si>
  <si>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</si>
  <si>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</si>
  <si>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</si>
  <si>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</si>
  <si>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>Муниципальная программа "Развитие малого и среднего предпринимательства"</t>
  </si>
  <si>
    <t>Муниципальная программа "Информационное общество Северского района в Новодмитриевском сельском поселении на 2015-2017 годы"</t>
  </si>
  <si>
    <t xml:space="preserve">Новодмитриевского сельского </t>
  </si>
  <si>
    <t>Муниципальная программа "Комплексное и устойчивое развитие  сфере дорожного хозяйства"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</si>
  <si>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</si>
  <si>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</si>
  <si>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</si>
  <si>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</si>
  <si>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</si>
  <si>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</si>
  <si>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</si>
  <si>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</si>
  <si>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</si>
  <si>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</si>
  <si>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</si>
  <si>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</si>
  <si>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</si>
  <si>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</si>
  <si>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</si>
  <si>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</si>
  <si>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</si>
  <si>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</si>
  <si>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</si>
  <si>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</si>
  <si>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</si>
  <si>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</si>
  <si>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</si>
  <si>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</si>
  <si>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</si>
  <si>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</si>
  <si>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</si>
  <si>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</si>
  <si>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</si>
  <si>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</si>
  <si>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</si>
  <si>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</si>
  <si>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</si>
  <si>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</si>
  <si>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</si>
  <si>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</si>
  <si>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</si>
  <si>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</si>
  <si>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Развитие кукльтуры</t>
  </si>
  <si>
    <t>Муниципальная программа "Информационное общество Северского района в Новодмитриевском сельском поселении на 2018-2020 годы"</t>
  </si>
  <si>
    <t>Развитие водоснабжения и водоотведения</t>
  </si>
  <si>
    <t>Муниципальная программа "Благоустройство территории поселения в Новодмитриевском сельском поселении на 2018-2020 годы"</t>
  </si>
  <si>
    <t>Муниципальная программа "Развитие жилищно-коммунальной инфраструктуры в Новодмитриевском сельском поселении на 2018-2020 годы"</t>
  </si>
  <si>
    <t>Муниципальная программа "Развитие культуры на 2018-2020 годы  в Новодмитриевском сельском поселении"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</si>
  <si>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</si>
  <si>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</si>
  <si>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>Муниципальная программа "Региональная политика и развитие гражданского общества в Новодмитриевском сельском поселении на 2018-2020 годы"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</si>
  <si>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</si>
  <si>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</si>
  <si>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</si>
  <si>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Управление муниципальным долгом и му-ниципальными финансовыми активами Краснодарского края</t>
  </si>
  <si>
    <t>Процентные платежи по муниципальному долгу</t>
  </si>
  <si>
    <t>10090</t>
  </si>
  <si>
    <t>Обслуживание муниципального долга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</si>
  <si>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</si>
  <si>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</si>
  <si>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</si>
  <si>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Муниципальная программа "Обеспечение безопасности и развитие казачества в Новодмитриевском сельском поселении на 2018-2020 годы"</t>
  </si>
  <si>
    <t>Обеспечение функции администрации</t>
  </si>
  <si>
    <t>Подпрограмма "Поддержка и развитие казачества"</t>
  </si>
  <si>
    <t>Мероприятия по предупреждению и ликвидации чрезвычайных ситуаций, стихийных бедсвий и их последствий в Северском районе</t>
  </si>
  <si>
    <t>Муниципальная программа
«Комплексное и устойчивое развитие в сфере дорожного хозяйства» на 2018 – 2020 годы в Новодмитриевском сельском поселении</t>
  </si>
  <si>
    <t>Подпрограмма "Мероприятия, финансируемые за счет средств дорожного фонда"</t>
  </si>
  <si>
    <t>Информационный Севесркий район</t>
  </si>
  <si>
    <t>Подпрограмма «Развитие, содержание и ремонт систем наружного освещения населенных пунктов» на 2018-2020 годы в Новодмитриевском сельском поселении</t>
  </si>
  <si>
    <t>Подпрограмма «Организация ритуальных услуг и содержание мест захоронения» на 2018-2020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</si>
  <si>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</si>
  <si>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</si>
  <si>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</si>
  <si>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</si>
  <si>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</si>
  <si>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</si>
  <si>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</si>
  <si>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</si>
  <si>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</si>
  <si>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</si>
  <si>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</si>
  <si>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</si>
  <si>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</si>
  <si>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</si>
  <si>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</si>
  <si>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</si>
  <si>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</si>
  <si>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</si>
  <si>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</si>
  <si>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</si>
  <si>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</si>
  <si>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</si>
  <si>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</si>
  <si>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12,62-возврат субвенций (ВУС)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</si>
  <si>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</si>
  <si>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</si>
  <si>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</si>
  <si>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2 02 29999 10 0000 151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</si>
  <si>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</si>
  <si>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</si>
  <si>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</si>
  <si>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</si>
  <si>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</si>
  <si>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</si>
  <si>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</si>
  <si>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Земельный налог, с организаций обладающих земельным участком, расположенным в границах сельских поселений</t>
  </si>
  <si>
    <t>Акцизы по подакцизным товарам (продукции), производимым на территории Российской Федерации</t>
  </si>
  <si>
    <t>1 03 02000 01 0000 110</t>
  </si>
  <si>
    <t>Налог на доходы физических лиц</t>
  </si>
  <si>
    <t>Доходы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</si>
  <si>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</si>
  <si>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</si>
  <si>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</si>
  <si>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</si>
  <si>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</si>
  <si>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</si>
  <si>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</si>
  <si>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</si>
  <si>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</si>
  <si>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</si>
  <si>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</si>
  <si>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</si>
  <si>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</si>
  <si>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</si>
  <si>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</si>
  <si>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Погашение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</si>
  <si>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</si>
  <si>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</si>
  <si>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</si>
  <si>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</si>
  <si>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992 01 03 01 00 13 0000 810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</si>
  <si>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</si>
  <si>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</si>
  <si>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</si>
  <si>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992 01 03 01 00 13 0000 710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</si>
  <si>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</si>
  <si>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</si>
  <si>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Получение кредитов от кредитных организаций бюджетами поселений</t>
  </si>
  <si>
    <t>992 01 02 00 00 13 0000 710</t>
  </si>
  <si>
    <t xml:space="preserve">Получение кредитов от кредитных организаций 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</si>
  <si>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</si>
  <si>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</si>
  <si>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</si>
  <si>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</si>
  <si>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</si>
  <si>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992 01 00 00 00 00 0000 000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</si>
  <si>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</si>
  <si>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</si>
  <si>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</si>
  <si>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</si>
  <si>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</si>
  <si>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</si>
  <si>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</si>
  <si>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</si>
  <si>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</si>
  <si>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</si>
  <si>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</si>
  <si>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</si>
  <si>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</si>
  <si>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</si>
  <si>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</si>
  <si>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</si>
  <si>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</si>
  <si>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</si>
  <si>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</si>
  <si>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</si>
  <si>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</si>
  <si>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</si>
  <si>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</si>
  <si>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</si>
  <si>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</si>
  <si>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</si>
  <si>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</si>
  <si>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</si>
  <si>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</si>
  <si>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</si>
  <si>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</si>
  <si>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</si>
  <si>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</si>
  <si>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</si>
  <si>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</si>
  <si>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</si>
  <si>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</si>
  <si>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</si>
  <si>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Начальник финансового отдела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</si>
  <si>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</si>
  <si>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</si>
  <si>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</si>
  <si>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</si>
  <si>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</si>
  <si>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</si>
  <si>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2 02 29999 00 0000 151</t>
  </si>
  <si>
    <t>Прочие субсидии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</si>
  <si>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</si>
  <si>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</si>
  <si>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2 02 03024 00 0000 151</t>
  </si>
  <si>
    <t xml:space="preserve">Субвенции местным  бюджетам  на выполнение передаваемых полномочий субъектов Российской Федерации </t>
  </si>
  <si>
    <t>2 02 03024 10 0000 151</t>
  </si>
  <si>
    <t xml:space="preserve">Субвенции   бюджетам поселений на выполнение передаваемых полномочий субъектов Российской Федерации </t>
  </si>
  <si>
    <t> 202 03024 10 0000 151</t>
  </si>
  <si>
    <t>Субвенции на выполнение передаваемых полномочий субъекта Российской Федерации  по образованию организации деятельности административных комиссий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</si>
  <si>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</si>
  <si>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</si>
  <si>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</si>
  <si>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</si>
  <si>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</si>
  <si>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</si>
  <si>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</si>
  <si>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</si>
  <si>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</si>
  <si>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</si>
  <si>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</si>
  <si>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</si>
  <si>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</si>
  <si>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</si>
  <si>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</si>
  <si>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</si>
  <si>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</si>
  <si>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</si>
  <si>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</si>
  <si>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</si>
  <si>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</si>
  <si>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</si>
  <si>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</si>
  <si>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</si>
  <si>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</si>
  <si>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</si>
  <si>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</si>
  <si>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</si>
  <si>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</si>
  <si>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</si>
  <si>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</si>
  <si>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</si>
  <si>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</si>
  <si>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Обеспечение проведения  выборов и референдумов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</si>
  <si>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</si>
  <si>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</si>
  <si>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</si>
  <si>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</si>
  <si>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</si>
  <si>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</si>
  <si>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</si>
  <si>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</si>
  <si>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</si>
  <si>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</si>
  <si>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</si>
  <si>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</si>
  <si>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</si>
  <si>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</si>
  <si>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</si>
  <si>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</si>
  <si>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 xml:space="preserve">        </t>
  </si>
  <si>
    <t>Наименование дохода</t>
  </si>
  <si>
    <t>Бюджет поселения</t>
  </si>
  <si>
    <t>Прочие доходы от компенсации затрат бюджетов поселений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</si>
  <si>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</si>
  <si>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</si>
  <si>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</si>
  <si>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</si>
  <si>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</si>
  <si>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</si>
  <si>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</si>
  <si>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</si>
  <si>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</si>
  <si>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</si>
  <si>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</si>
  <si>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</si>
  <si>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</si>
  <si>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Приложение № 12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</si>
  <si>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</si>
  <si>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</si>
  <si>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1 06 06000 00 0000 110</t>
  </si>
  <si>
    <t xml:space="preserve"> 11 10 5035 10 0000 120</t>
  </si>
  <si>
    <t>2 02 15001 10 0000 150</t>
  </si>
  <si>
    <t>2 02 35118 10 0000 150</t>
  </si>
  <si>
    <t>2 02 30024 10 0000 150</t>
  </si>
  <si>
    <t xml:space="preserve">Объем поступлений доходов в местный бюджет по кодам видов (подвидов) доходов на 2020 год </t>
  </si>
  <si>
    <t>Безвозмездные поступления из краевого  бюджета в 2020 году</t>
  </si>
  <si>
    <t>2 02 10000 00 0000 150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</si>
  <si>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</si>
  <si>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</si>
  <si>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</si>
  <si>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</si>
  <si>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</si>
  <si>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Безвозмездные поступления из  бюджета муниципального образования Северский район в  2020 году</t>
  </si>
  <si>
    <t>Начальник финансового отдела                                                                        И.В.Бакалова</t>
  </si>
  <si>
    <t>Распределение бюджетных ассигнований по разделам и  подразделам классификации расходов бюджетов на  2020 год</t>
  </si>
  <si>
    <t>Начальник финансового отдела                                            И.В.Бакалова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</si>
  <si>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2020 год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</si>
  <si>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</si>
  <si>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</si>
  <si>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Ведомственная структура расходов местного бюджета  на 2020 год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</si>
  <si>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</si>
  <si>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</si>
  <si>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</si>
  <si>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</si>
  <si>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</si>
  <si>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</si>
  <si>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</si>
  <si>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</si>
  <si>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</si>
  <si>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</si>
  <si>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</si>
  <si>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</si>
  <si>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 xml:space="preserve">                                                                                  И.В.Бакалова</t>
  </si>
  <si>
    <t>992 01 02 00 00 10 0000 710</t>
  </si>
  <si>
    <t>992 01 01 00 00 10 0000 810</t>
  </si>
  <si>
    <t>Погашение кредитов от кредитных организаций бюджетами поселений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</si>
  <si>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</si>
  <si>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</si>
  <si>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</si>
  <si>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</si>
  <si>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</si>
  <si>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</si>
  <si>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</si>
  <si>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</si>
  <si>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</si>
  <si>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</si>
  <si>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</si>
  <si>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</si>
  <si>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</si>
  <si>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И.В.Бакалова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</si>
  <si>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</si>
  <si>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</si>
  <si>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Программа муниципальных внутренних заимствований Новодмитриевского сельского поселения Северского района                                 на 2020 год.</t>
  </si>
  <si>
    <t>Нормативы распределения доходов в местный бюджет на 2020 год</t>
  </si>
  <si>
    <t xml:space="preserve">Начальник финансового отдела                     И.В.Бакалова           </t>
  </si>
  <si>
    <t>Начальник финансового отдела                                               И.В.Бакалова</t>
  </si>
  <si>
    <t>Программа муниципальных гарантий Новодмитриевского сельского поселения Северского района в валюте Российской Федерации на 2020 год.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</si>
  <si>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</si>
  <si>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</si>
  <si>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Земельный налог в том числе</t>
  </si>
  <si>
    <t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t>
  </si>
  <si>
    <t>Объем межбюджетных трансфертов, предоставляемых из местного бюджета в бюджет муниципального образования Северский район, направляемые на осуществление органами местного самоуправления муниципального района полномочий органов местного самоуправления поселения в 2020 году.</t>
  </si>
  <si>
    <t>Развитие системы поддержки субъектов малого и среднего предпринимательства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</si>
  <si>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</si>
  <si>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</si>
  <si>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</si>
  <si>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</si>
  <si>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</si>
  <si>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</si>
  <si>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</si>
  <si>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</si>
  <si>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</si>
  <si>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</si>
  <si>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</si>
  <si>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</si>
  <si>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</si>
  <si>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</si>
  <si>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</si>
  <si>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</si>
  <si>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</si>
  <si>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</si>
  <si>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</si>
  <si>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</si>
  <si>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</si>
  <si>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</si>
  <si>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</si>
  <si>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</si>
  <si>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</si>
  <si>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</si>
  <si>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</si>
  <si>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</si>
  <si>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</si>
  <si>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</si>
  <si>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</si>
  <si>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</si>
  <si>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</si>
  <si>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</si>
  <si>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</si>
  <si>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</si>
  <si>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</si>
  <si>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</si>
  <si>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</si>
  <si>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</si>
  <si>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</si>
  <si>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</si>
  <si>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</si>
  <si>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</si>
  <si>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</si>
  <si>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</si>
  <si>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</si>
  <si>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</si>
  <si>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</si>
  <si>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</si>
  <si>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</si>
  <si>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</si>
  <si>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</si>
  <si>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</si>
  <si>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</si>
  <si>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Источники финансирования дефицита местного бюджета, перечни статей источников финансирования дефицита бюджета  на 2020 год</t>
  </si>
  <si>
    <t>Муниципальная программа " Поддержка малого и среднего предпринимательства" в Новодмитриевском сельском поселении на 2020год</t>
  </si>
  <si>
    <t xml:space="preserve">Приложение 13                                               к Решению Совета Новодмитриевского сельского поселения Северского района                                </t>
  </si>
  <si>
    <t>Муниципальная программа "Доступная среда" на территории Новодмитриевского сельского поселения на 2018-2020 годы</t>
  </si>
  <si>
    <t xml:space="preserve">Обеспечение доступности для инвалидов и других маломобильных граждан объектов социальной инфраструктуры </t>
  </si>
  <si>
    <t>от 19 декабря 2019г №31</t>
  </si>
  <si>
    <t>от 19 декабря 2019 г. №31</t>
  </si>
  <si>
    <t>от 19 декабря 2019 года№  31</t>
  </si>
  <si>
    <t>от 19 декабря2019г №31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</si>
  <si>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</si>
  <si>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</si>
  <si>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</si>
  <si>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 xml:space="preserve"> </t>
  </si>
  <si>
    <t>Плата за предоставление муниципальным образованием муниципальных гарантий </t>
  </si>
  <si>
    <t>Приложение № 6</t>
  </si>
  <si>
    <t>от 20.02. 2020г. № 48</t>
  </si>
  <si>
    <t>от  20.02. 2020г.№ 48</t>
  </si>
  <si>
    <t>"Приложение № 8</t>
  </si>
  <si>
    <t>от 19.12. 2019г. № 31"</t>
  </si>
  <si>
    <t>"Приложение № 7</t>
  </si>
  <si>
    <t>от 19.12. 2019 г. № 31"</t>
  </si>
  <si>
    <t>"Приложение № 6</t>
  </si>
  <si>
    <t xml:space="preserve">от  19.12. 2019г № 31" </t>
  </si>
  <si>
    <t>"Приложение № 5</t>
  </si>
  <si>
    <t xml:space="preserve">от   19.12.2019г. № 31" </t>
  </si>
  <si>
    <t>"Приложение № 3</t>
  </si>
  <si>
    <t>от    19.12. 2019г. №31"</t>
  </si>
  <si>
    <t>"Приложение № 2</t>
  </si>
  <si>
    <t>от  19.12. 2019г.№ 31"</t>
  </si>
  <si>
    <t>Проведение праздничных мероприятий</t>
  </si>
  <si>
    <t>мероприятия в сфере сохранения и развития культуры</t>
  </si>
  <si>
    <t>10550</t>
  </si>
  <si>
    <t xml:space="preserve">от 19.05. 2020 г. № </t>
  </si>
  <si>
    <t>от    19.05. 2020г. №</t>
  </si>
  <si>
    <t>Приложение №2</t>
  </si>
  <si>
    <t xml:space="preserve">от  19.05. 2020г №  </t>
  </si>
  <si>
    <t xml:space="preserve">от   19.05.2020г.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</si>
</sst>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&quot;   &quot;"/>
    <numFmt numFmtId="174" formatCode="#,##0.0"/>
    <numFmt numFmtId="175" formatCode="#,##0.00_ ;\-#,##0.00\ "/>
  </numFmts>
  <fonts count="6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9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630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3" fillId="0" borderId="3" xfId="7" applyFont="1" applyFill="1" applyBorder="1" applyAlignment="1">
      <alignment wrapText="1"/>
    </xf>
    <xf numFmtId="0" fontId="13" fillId="0" borderId="4" xfId="7" applyFont="1" applyFill="1" applyBorder="1" applyAlignment="1">
      <alignment wrapText="1"/>
    </xf>
    <xf numFmtId="0" fontId="15" fillId="0" borderId="1" xfId="7" applyFont="1" applyBorder="1"/>
    <xf numFmtId="0" fontId="15" fillId="0" borderId="0" xfId="7" applyFont="1"/>
    <xf numFmtId="0" fontId="6" fillId="0" borderId="1" xfId="7" applyFont="1" applyBorder="1"/>
    <xf numFmtId="0" fontId="15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3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3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5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0" borderId="1" xfId="7" applyFont="1" applyFill="1" applyBorder="1" applyAlignment="1">
      <alignment horizontal="right"/>
    </xf>
    <xf numFmtId="0" fontId="6" fillId="2" borderId="1" xfId="7" applyFont="1" applyFill="1" applyBorder="1"/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/>
    <xf numFmtId="0" fontId="14" fillId="2" borderId="3" xfId="7" applyFont="1" applyFill="1" applyBorder="1" applyAlignment="1">
      <alignment wrapText="1"/>
    </xf>
    <xf numFmtId="0" fontId="15" fillId="2" borderId="1" xfId="7" applyFont="1" applyFill="1" applyBorder="1" applyAlignment="1">
      <alignment horizontal="center"/>
    </xf>
    <xf numFmtId="49" fontId="15" fillId="2" borderId="1" xfId="7" applyNumberFormat="1" applyFont="1" applyFill="1" applyBorder="1" applyAlignment="1">
      <alignment horizontal="center"/>
    </xf>
    <xf numFmtId="49" fontId="15" fillId="2" borderId="6" xfId="7" applyNumberFormat="1" applyFont="1" applyFill="1" applyBorder="1" applyAlignment="1">
      <alignment horizontal="center"/>
    </xf>
    <xf numFmtId="49" fontId="15" fillId="2" borderId="7" xfId="7" applyNumberFormat="1" applyFont="1" applyFill="1" applyBorder="1" applyAlignment="1">
      <alignment horizontal="center"/>
    </xf>
    <xf numFmtId="49" fontId="15" fillId="2" borderId="5" xfId="7" applyNumberFormat="1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0" fontId="13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3" fillId="2" borderId="4" xfId="7" applyFont="1" applyFill="1" applyBorder="1" applyAlignment="1">
      <alignment wrapText="1"/>
    </xf>
    <xf numFmtId="0" fontId="15" fillId="2" borderId="1" xfId="7" applyFont="1" applyFill="1" applyBorder="1" applyAlignment="1">
      <alignment vertical="center" wrapText="1"/>
    </xf>
    <xf numFmtId="0" fontId="13" fillId="2" borderId="0" xfId="7" applyFont="1" applyFill="1" applyBorder="1" applyAlignment="1">
      <alignment wrapText="1"/>
    </xf>
    <xf numFmtId="0" fontId="13" fillId="2" borderId="1" xfId="7" applyFont="1" applyFill="1" applyBorder="1" applyAlignment="1">
      <alignment wrapText="1"/>
    </xf>
    <xf numFmtId="0" fontId="13" fillId="2" borderId="8" xfId="7" applyFont="1" applyFill="1" applyBorder="1" applyAlignment="1">
      <alignment wrapText="1"/>
    </xf>
    <xf numFmtId="49" fontId="13" fillId="2" borderId="1" xfId="7" applyNumberFormat="1" applyFont="1" applyFill="1" applyBorder="1" applyAlignment="1">
      <alignment horizontal="center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49" fontId="15" fillId="2" borderId="6" xfId="7" applyNumberFormat="1" applyFont="1" applyFill="1" applyBorder="1" applyAlignment="1"/>
    <xf numFmtId="49" fontId="15" fillId="2" borderId="7" xfId="7" applyNumberFormat="1" applyFont="1" applyFill="1" applyBorder="1" applyAlignment="1"/>
    <xf numFmtId="49" fontId="15" fillId="2" borderId="5" xfId="7" applyNumberFormat="1" applyFont="1" applyFill="1" applyBorder="1" applyAlignment="1"/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2" borderId="1" xfId="7" applyNumberFormat="1" applyFont="1" applyFill="1" applyBorder="1" applyAlignment="1"/>
    <xf numFmtId="165" fontId="6" fillId="2" borderId="1" xfId="7" applyNumberFormat="1" applyFont="1" applyFill="1" applyBorder="1" applyAlignment="1"/>
    <xf numFmtId="0" fontId="14" fillId="2" borderId="3" xfId="7" applyFont="1" applyFill="1" applyBorder="1" applyAlignment="1"/>
    <xf numFmtId="49" fontId="15" fillId="0" borderId="5" xfId="7" applyNumberFormat="1" applyFont="1" applyFill="1" applyBorder="1" applyAlignment="1">
      <alignment horizontal="center"/>
    </xf>
    <xf numFmtId="49" fontId="15" fillId="0" borderId="1" xfId="7" applyNumberFormat="1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0" fontId="15" fillId="0" borderId="1" xfId="7" applyFont="1" applyFill="1" applyBorder="1" applyAlignment="1">
      <alignment horizontal="right"/>
    </xf>
    <xf numFmtId="49" fontId="14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0" fontId="14" fillId="0" borderId="4" xfId="7" applyFont="1" applyFill="1" applyBorder="1" applyAlignment="1">
      <alignment wrapText="1"/>
    </xf>
    <xf numFmtId="0" fontId="13" fillId="0" borderId="6" xfId="7" applyFont="1" applyFill="1" applyBorder="1" applyAlignment="1">
      <alignment wrapText="1"/>
    </xf>
    <xf numFmtId="0" fontId="13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5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wrapText="1"/>
    </xf>
    <xf numFmtId="0" fontId="13" fillId="2" borderId="11" xfId="7" applyFont="1" applyFill="1" applyBorder="1" applyAlignment="1">
      <alignment wrapText="1"/>
    </xf>
    <xf numFmtId="0" fontId="13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3" fillId="0" borderId="5" xfId="7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center" wrapText="1"/>
    </xf>
    <xf numFmtId="165" fontId="15" fillId="0" borderId="1" xfId="7" applyNumberFormat="1" applyFont="1" applyFill="1" applyBorder="1" applyAlignment="1"/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3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165" fontId="6" fillId="0" borderId="1" xfId="7" applyNumberFormat="1" applyFont="1" applyFill="1" applyBorder="1" applyAlignment="1"/>
    <xf numFmtId="0" fontId="13" fillId="2" borderId="6" xfId="7" applyFont="1" applyFill="1" applyBorder="1" applyAlignment="1">
      <alignment horizontal="left" vertical="center" wrapText="1"/>
    </xf>
    <xf numFmtId="0" fontId="14" fillId="2" borderId="6" xfId="7" applyFont="1" applyFill="1" applyBorder="1" applyAlignment="1">
      <alignment horizontal="left" vertical="center" wrapText="1"/>
    </xf>
    <xf numFmtId="49" fontId="14" fillId="0" borderId="5" xfId="7" applyNumberFormat="1" applyFont="1" applyFill="1" applyBorder="1" applyAlignment="1">
      <alignment horizontal="center"/>
    </xf>
    <xf numFmtId="168" fontId="26" fillId="0" borderId="0" xfId="2" applyFont="1" applyFill="1" applyAlignment="1"/>
    <xf numFmtId="168" fontId="25" fillId="0" borderId="1" xfId="2" applyFont="1" applyFill="1" applyBorder="1" applyAlignment="1">
      <alignment horizontal="left" vertical="center" wrapText="1"/>
    </xf>
    <xf numFmtId="49" fontId="25" fillId="0" borderId="1" xfId="2" applyNumberFormat="1" applyFont="1" applyFill="1" applyBorder="1" applyAlignment="1">
      <alignment horizontal="center" vertical="center" wrapText="1"/>
    </xf>
    <xf numFmtId="165" fontId="25" fillId="4" borderId="1" xfId="2" applyNumberFormat="1" applyFont="1" applyFill="1" applyBorder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0" fontId="31" fillId="4" borderId="2" xfId="7" applyFont="1" applyFill="1" applyBorder="1" applyAlignment="1"/>
    <xf numFmtId="0" fontId="31" fillId="4" borderId="2" xfId="7" applyFont="1" applyFill="1" applyBorder="1" applyAlignment="1">
      <alignment wrapText="1"/>
    </xf>
    <xf numFmtId="0" fontId="31" fillId="4" borderId="2" xfId="7" applyFont="1" applyFill="1" applyBorder="1" applyAlignment="1">
      <alignment horizontal="center"/>
    </xf>
    <xf numFmtId="49" fontId="31" fillId="4" borderId="2" xfId="7" applyNumberFormat="1" applyFont="1" applyFill="1" applyBorder="1" applyAlignment="1">
      <alignment horizontal="center"/>
    </xf>
    <xf numFmtId="49" fontId="31" fillId="4" borderId="18" xfId="7" applyNumberFormat="1" applyFont="1" applyFill="1" applyBorder="1" applyAlignment="1">
      <alignment horizontal="center"/>
    </xf>
    <xf numFmtId="49" fontId="31" fillId="4" borderId="6" xfId="7" applyNumberFormat="1" applyFont="1" applyFill="1" applyBorder="1" applyAlignment="1">
      <alignment horizontal="center"/>
    </xf>
    <xf numFmtId="49" fontId="31" fillId="4" borderId="7" xfId="7" applyNumberFormat="1" applyFont="1" applyFill="1" applyBorder="1" applyAlignment="1">
      <alignment horizontal="center"/>
    </xf>
    <xf numFmtId="49" fontId="31" fillId="4" borderId="5" xfId="7" applyNumberFormat="1" applyFont="1" applyFill="1" applyBorder="1" applyAlignment="1">
      <alignment horizontal="center"/>
    </xf>
    <xf numFmtId="49" fontId="31" fillId="4" borderId="19" xfId="7" applyNumberFormat="1" applyFont="1" applyFill="1" applyBorder="1" applyAlignment="1">
      <alignment horizontal="center"/>
    </xf>
    <xf numFmtId="165" fontId="31" fillId="4" borderId="2" xfId="7" applyNumberFormat="1" applyFont="1" applyFill="1" applyBorder="1" applyAlignment="1"/>
    <xf numFmtId="0" fontId="31" fillId="4" borderId="0" xfId="7" applyFont="1" applyFill="1" applyAlignment="1"/>
    <xf numFmtId="0" fontId="32" fillId="4" borderId="2" xfId="7" applyFont="1" applyFill="1" applyBorder="1" applyAlignment="1"/>
    <xf numFmtId="0" fontId="32" fillId="4" borderId="2" xfId="7" applyFont="1" applyFill="1" applyBorder="1" applyAlignment="1">
      <alignment wrapText="1"/>
    </xf>
    <xf numFmtId="0" fontId="32" fillId="4" borderId="2" xfId="7" applyFont="1" applyFill="1" applyBorder="1" applyAlignment="1">
      <alignment horizontal="center"/>
    </xf>
    <xf numFmtId="49" fontId="32" fillId="4" borderId="2" xfId="7" applyNumberFormat="1" applyFont="1" applyFill="1" applyBorder="1" applyAlignment="1">
      <alignment horizontal="center"/>
    </xf>
    <xf numFmtId="49" fontId="32" fillId="4" borderId="18" xfId="7" applyNumberFormat="1" applyFont="1" applyFill="1" applyBorder="1" applyAlignment="1">
      <alignment horizontal="center"/>
    </xf>
    <xf numFmtId="49" fontId="32" fillId="4" borderId="6" xfId="7" applyNumberFormat="1" applyFont="1" applyFill="1" applyBorder="1" applyAlignment="1">
      <alignment horizontal="center"/>
    </xf>
    <xf numFmtId="49" fontId="32" fillId="4" borderId="7" xfId="7" applyNumberFormat="1" applyFont="1" applyFill="1" applyBorder="1" applyAlignment="1">
      <alignment horizontal="center"/>
    </xf>
    <xf numFmtId="49" fontId="32" fillId="4" borderId="5" xfId="7" applyNumberFormat="1" applyFont="1" applyFill="1" applyBorder="1" applyAlignment="1">
      <alignment horizontal="center"/>
    </xf>
    <xf numFmtId="49" fontId="32" fillId="4" borderId="19" xfId="7" applyNumberFormat="1" applyFont="1" applyFill="1" applyBorder="1" applyAlignment="1">
      <alignment horizontal="center"/>
    </xf>
    <xf numFmtId="165" fontId="32" fillId="4" borderId="2" xfId="7" applyNumberFormat="1" applyFont="1" applyFill="1" applyBorder="1" applyAlignment="1"/>
    <xf numFmtId="0" fontId="32" fillId="4" borderId="0" xfId="7" applyFont="1" applyFill="1" applyAlignment="1"/>
    <xf numFmtId="0" fontId="32" fillId="4" borderId="1" xfId="7" applyFont="1" applyFill="1" applyBorder="1" applyAlignment="1"/>
    <xf numFmtId="0" fontId="32" fillId="4" borderId="1" xfId="7" applyFont="1" applyFill="1" applyBorder="1" applyAlignment="1">
      <alignment wrapText="1"/>
    </xf>
    <xf numFmtId="0" fontId="32" fillId="4" borderId="1" xfId="7" applyFont="1" applyFill="1" applyBorder="1" applyAlignment="1">
      <alignment horizontal="center"/>
    </xf>
    <xf numFmtId="49" fontId="32" fillId="4" borderId="1" xfId="7" applyNumberFormat="1" applyFont="1" applyFill="1" applyBorder="1" applyAlignment="1">
      <alignment horizontal="center"/>
    </xf>
    <xf numFmtId="49" fontId="32" fillId="4" borderId="20" xfId="7" applyNumberFormat="1" applyFont="1" applyFill="1" applyBorder="1" applyAlignment="1">
      <alignment horizontal="center"/>
    </xf>
    <xf numFmtId="165" fontId="32" fillId="4" borderId="1" xfId="7" applyNumberFormat="1" applyFont="1" applyFill="1" applyBorder="1" applyAlignment="1"/>
    <xf numFmtId="0" fontId="31" fillId="0" borderId="0" xfId="7" applyFont="1" applyFill="1" applyAlignment="1"/>
    <xf numFmtId="0" fontId="32" fillId="0" borderId="0" xfId="7" applyFont="1" applyFill="1" applyAlignment="1"/>
    <xf numFmtId="0" fontId="6" fillId="2" borderId="1" xfId="7" applyFont="1" applyFill="1" applyBorder="1" applyAlignment="1"/>
    <xf numFmtId="0" fontId="13" fillId="2" borderId="1" xfId="7" applyFont="1" applyFill="1" applyBorder="1" applyAlignment="1"/>
    <xf numFmtId="0" fontId="6" fillId="2" borderId="0" xfId="7" applyFont="1" applyFill="1" applyAlignment="1"/>
    <xf numFmtId="0" fontId="15" fillId="2" borderId="1" xfId="7" applyFont="1" applyFill="1" applyBorder="1" applyAlignment="1"/>
    <xf numFmtId="0" fontId="15" fillId="2" borderId="1" xfId="7" applyFont="1" applyFill="1" applyBorder="1" applyAlignment="1">
      <alignment vertical="center"/>
    </xf>
    <xf numFmtId="0" fontId="15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49" fontId="6" fillId="3" borderId="1" xfId="7" applyNumberFormat="1" applyFont="1" applyFill="1" applyBorder="1" applyAlignment="1">
      <alignment horizontal="center"/>
    </xf>
    <xf numFmtId="165" fontId="6" fillId="3" borderId="1" xfId="7" applyNumberFormat="1" applyFont="1" applyFill="1" applyBorder="1" applyAlignment="1">
      <alignment horizontal="right"/>
    </xf>
    <xf numFmtId="49" fontId="6" fillId="2" borderId="2" xfId="7" applyNumberFormat="1" applyFont="1" applyFill="1" applyBorder="1" applyAlignment="1">
      <alignment horizontal="center"/>
    </xf>
    <xf numFmtId="49" fontId="13" fillId="2" borderId="2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/>
    <xf numFmtId="49" fontId="6" fillId="2" borderId="1" xfId="7" applyNumberFormat="1" applyFont="1" applyFill="1" applyBorder="1" applyAlignment="1">
      <alignment horizontal="center" vertical="center"/>
    </xf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0" fontId="32" fillId="4" borderId="2" xfId="7" applyFont="1" applyFill="1" applyBorder="1" applyAlignment="1">
      <alignment horizontal="left" wrapText="1"/>
    </xf>
    <xf numFmtId="14" fontId="16" fillId="2" borderId="0" xfId="7" applyNumberFormat="1" applyFont="1" applyFill="1"/>
    <xf numFmtId="0" fontId="35" fillId="2" borderId="0" xfId="7" applyFont="1" applyFill="1"/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23" fillId="0" borderId="1" xfId="0" applyFont="1" applyBorder="1" applyAlignment="1">
      <alignment horizontal="left" wrapText="1"/>
    </xf>
    <xf numFmtId="49" fontId="15" fillId="2" borderId="1" xfId="7" applyNumberFormat="1" applyFont="1" applyFill="1" applyBorder="1" applyAlignment="1">
      <alignment horizontal="center" vertical="center"/>
    </xf>
    <xf numFmtId="165" fontId="15" fillId="2" borderId="1" xfId="7" applyNumberFormat="1" applyFont="1" applyFill="1" applyBorder="1" applyAlignment="1">
      <alignment horizontal="right" vertical="center"/>
    </xf>
    <xf numFmtId="165" fontId="6" fillId="2" borderId="1" xfId="7" applyNumberFormat="1" applyFont="1" applyFill="1" applyBorder="1" applyAlignment="1">
      <alignment horizontal="right"/>
    </xf>
    <xf numFmtId="49" fontId="6" fillId="2" borderId="19" xfId="7" applyNumberFormat="1" applyFont="1" applyFill="1" applyBorder="1" applyAlignment="1">
      <alignment horizontal="center"/>
    </xf>
    <xf numFmtId="165" fontId="6" fillId="2" borderId="2" xfId="7" applyNumberFormat="1" applyFont="1" applyFill="1" applyBorder="1" applyAlignment="1">
      <alignment horizontal="right"/>
    </xf>
    <xf numFmtId="165" fontId="6" fillId="2" borderId="1" xfId="7" applyNumberFormat="1" applyFont="1" applyFill="1" applyBorder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left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165" fontId="4" fillId="0" borderId="1" xfId="13" applyNumberFormat="1" applyFont="1" applyFill="1" applyBorder="1" applyAlignment="1">
      <alignment horizontal="center" vertical="top" wrapText="1"/>
    </xf>
    <xf numFmtId="0" fontId="0" fillId="3" borderId="1" xfId="0" applyFill="1" applyBorder="1"/>
    <xf numFmtId="165" fontId="7" fillId="0" borderId="1" xfId="13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0" fontId="2" fillId="0" borderId="1" xfId="0" applyFont="1" applyBorder="1"/>
    <xf numFmtId="174" fontId="37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10" fillId="0" borderId="0" xfId="0" applyFont="1"/>
    <xf numFmtId="0" fontId="6" fillId="0" borderId="0" xfId="0" applyFont="1" applyAlignment="1"/>
    <xf numFmtId="0" fontId="36" fillId="0" borderId="0" xfId="0" applyFont="1"/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8" fontId="7" fillId="2" borderId="3" xfId="2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wrapText="1"/>
    </xf>
    <xf numFmtId="165" fontId="4" fillId="2" borderId="1" xfId="0" applyNumberFormat="1" applyFont="1" applyFill="1" applyBorder="1" applyAlignment="1">
      <alignment horizont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5" fillId="0" borderId="1" xfId="7" applyFont="1" applyFill="1" applyBorder="1" applyAlignment="1">
      <alignment vertical="center" wrapText="1"/>
    </xf>
    <xf numFmtId="0" fontId="15" fillId="0" borderId="1" xfId="7" applyFont="1" applyFill="1" applyBorder="1" applyAlignment="1">
      <alignment horizontal="center"/>
    </xf>
    <xf numFmtId="49" fontId="15" fillId="0" borderId="6" xfId="7" applyNumberFormat="1" applyFont="1" applyFill="1" applyBorder="1" applyAlignment="1">
      <alignment horizontal="center"/>
    </xf>
    <xf numFmtId="49" fontId="15" fillId="0" borderId="7" xfId="7" applyNumberFormat="1" applyFont="1" applyFill="1" applyBorder="1" applyAlignment="1">
      <alignment horizontal="center"/>
    </xf>
    <xf numFmtId="0" fontId="34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165" fontId="41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1" xfId="0" applyFont="1" applyFill="1" applyBorder="1" applyAlignment="1">
      <alignment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/>
    <xf numFmtId="165" fontId="4" fillId="2" borderId="0" xfId="0" applyNumberFormat="1" applyFont="1" applyFill="1"/>
    <xf numFmtId="0" fontId="6" fillId="0" borderId="0" xfId="0" applyFont="1"/>
    <xf numFmtId="0" fontId="13" fillId="0" borderId="23" xfId="7" applyFont="1" applyFill="1" applyBorder="1" applyAlignment="1">
      <alignment wrapText="1"/>
    </xf>
    <xf numFmtId="165" fontId="6" fillId="5" borderId="1" xfId="7" applyNumberFormat="1" applyFont="1" applyFill="1" applyBorder="1" applyAlignment="1"/>
    <xf numFmtId="0" fontId="15" fillId="5" borderId="1" xfId="7" applyFont="1" applyFill="1" applyBorder="1" applyAlignment="1">
      <alignment horizontal="center"/>
    </xf>
    <xf numFmtId="49" fontId="15" fillId="5" borderId="1" xfId="7" applyNumberFormat="1" applyFont="1" applyFill="1" applyBorder="1" applyAlignment="1">
      <alignment horizontal="center"/>
    </xf>
    <xf numFmtId="49" fontId="15" fillId="5" borderId="6" xfId="7" applyNumberFormat="1" applyFont="1" applyFill="1" applyBorder="1" applyAlignment="1">
      <alignment horizontal="center"/>
    </xf>
    <xf numFmtId="49" fontId="15" fillId="5" borderId="7" xfId="7" applyNumberFormat="1" applyFont="1" applyFill="1" applyBorder="1" applyAlignment="1">
      <alignment horizontal="center"/>
    </xf>
    <xf numFmtId="49" fontId="6" fillId="5" borderId="7" xfId="7" applyNumberFormat="1" applyFont="1" applyFill="1" applyBorder="1" applyAlignment="1">
      <alignment horizontal="center"/>
    </xf>
    <xf numFmtId="49" fontId="15" fillId="5" borderId="5" xfId="7" applyNumberFormat="1" applyFont="1" applyFill="1" applyBorder="1" applyAlignment="1">
      <alignment horizontal="center"/>
    </xf>
    <xf numFmtId="165" fontId="15" fillId="5" borderId="1" xfId="7" applyNumberFormat="1" applyFont="1" applyFill="1" applyBorder="1" applyAlignment="1"/>
    <xf numFmtId="49" fontId="6" fillId="5" borderId="1" xfId="7" applyNumberFormat="1" applyFont="1" applyFill="1" applyBorder="1" applyAlignment="1">
      <alignment horizontal="center" vertical="center"/>
    </xf>
    <xf numFmtId="165" fontId="6" fillId="5" borderId="1" xfId="7" applyNumberFormat="1" applyFont="1" applyFill="1" applyBorder="1" applyAlignment="1">
      <alignment horizontal="right" vertical="center"/>
    </xf>
    <xf numFmtId="165" fontId="41" fillId="5" borderId="1" xfId="14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wrapText="1"/>
    </xf>
    <xf numFmtId="0" fontId="6" fillId="5" borderId="1" xfId="7" applyFont="1" applyFill="1" applyBorder="1" applyAlignment="1">
      <alignment horizontal="center"/>
    </xf>
    <xf numFmtId="49" fontId="6" fillId="5" borderId="1" xfId="7" applyNumberFormat="1" applyFont="1" applyFill="1" applyBorder="1" applyAlignment="1">
      <alignment horizontal="center"/>
    </xf>
    <xf numFmtId="49" fontId="6" fillId="5" borderId="6" xfId="7" applyNumberFormat="1" applyFont="1" applyFill="1" applyBorder="1" applyAlignment="1">
      <alignment horizontal="center"/>
    </xf>
    <xf numFmtId="49" fontId="6" fillId="5" borderId="5" xfId="7" applyNumberFormat="1" applyFont="1" applyFill="1" applyBorder="1" applyAlignment="1">
      <alignment horizontal="center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5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6" fillId="0" borderId="0" xfId="0" applyFont="1" applyAlignment="1"/>
    <xf numFmtId="0" fontId="0" fillId="0" borderId="0" xfId="0" applyAlignment="1">
      <alignment horizontal="center"/>
    </xf>
    <xf numFmtId="0" fontId="56" fillId="0" borderId="24" xfId="0" applyFont="1" applyBorder="1" applyAlignment="1">
      <alignment horizontal="center" wrapText="1"/>
    </xf>
    <xf numFmtId="0" fontId="56" fillId="0" borderId="25" xfId="0" applyFont="1" applyBorder="1" applyAlignment="1">
      <alignment horizontal="center" wrapText="1"/>
    </xf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168" fontId="23" fillId="2" borderId="21" xfId="2" applyFont="1" applyFill="1" applyBorder="1" applyAlignment="1">
      <alignment vertical="center" wrapText="1"/>
    </xf>
    <xf numFmtId="173" fontId="3" fillId="2" borderId="21" xfId="2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1" fillId="5" borderId="0" xfId="7" applyFont="1" applyFill="1" applyAlignment="1"/>
    <xf numFmtId="0" fontId="32" fillId="5" borderId="0" xfId="7" applyFont="1" applyFill="1" applyAlignment="1"/>
    <xf numFmtId="0" fontId="2" fillId="0" borderId="22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5" borderId="0" xfId="0" applyFont="1" applyFill="1"/>
    <xf numFmtId="0" fontId="14" fillId="2" borderId="1" xfId="7" applyFont="1" applyFill="1" applyBorder="1" applyAlignment="1">
      <alignment horizontal="left" vertical="center" wrapText="1"/>
    </xf>
    <xf numFmtId="165" fontId="6" fillId="5" borderId="1" xfId="7" applyNumberFormat="1" applyFont="1" applyFill="1" applyBorder="1" applyAlignment="1">
      <alignment horizontal="right"/>
    </xf>
    <xf numFmtId="0" fontId="13" fillId="2" borderId="1" xfId="7" applyFont="1" applyFill="1" applyBorder="1" applyAlignment="1">
      <alignment vertical="top" wrapText="1"/>
    </xf>
    <xf numFmtId="0" fontId="6" fillId="5" borderId="1" xfId="7" applyFont="1" applyFill="1" applyBorder="1"/>
    <xf numFmtId="0" fontId="15" fillId="2" borderId="2" xfId="7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0" fontId="11" fillId="0" borderId="6" xfId="7" applyFont="1" applyFill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top" wrapText="1"/>
    </xf>
    <xf numFmtId="0" fontId="11" fillId="5" borderId="15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11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top" wrapText="1"/>
    </xf>
    <xf numFmtId="0" fontId="4" fillId="0" borderId="16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72" fontId="4" fillId="0" borderId="1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168" fontId="23" fillId="2" borderId="13" xfId="2" applyFont="1" applyFill="1" applyBorder="1" applyAlignment="1">
      <alignment vertical="center" wrapText="1"/>
    </xf>
    <xf numFmtId="168" fontId="2" fillId="2" borderId="4" xfId="2" applyFont="1" applyFill="1" applyBorder="1" applyAlignment="1">
      <alignment vertical="center" wrapText="1"/>
    </xf>
    <xf numFmtId="173" fontId="4" fillId="2" borderId="3" xfId="2" applyNumberFormat="1" applyFont="1" applyFill="1" applyBorder="1" applyAlignment="1">
      <alignment horizontal="center" vertical="center" wrapText="1"/>
    </xf>
    <xf numFmtId="0" fontId="6" fillId="0" borderId="0" xfId="7" applyFont="1" applyAlignment="1">
      <alignment horizontal="right"/>
    </xf>
    <xf numFmtId="0" fontId="6" fillId="2" borderId="0" xfId="7" applyFont="1" applyFill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0" xfId="0" applyFont="1" applyAlignment="1">
      <alignment horizontal="justify" vertical="center" wrapText="1"/>
    </xf>
    <xf numFmtId="0" fontId="56" fillId="0" borderId="27" xfId="0" applyFont="1" applyBorder="1" applyAlignment="1">
      <alignment horizontal="center" wrapText="1"/>
    </xf>
    <xf numFmtId="0" fontId="56" fillId="0" borderId="29" xfId="0" applyFont="1" applyBorder="1" applyAlignment="1">
      <alignment horizontal="center" wrapText="1"/>
    </xf>
    <xf numFmtId="0" fontId="56" fillId="0" borderId="31" xfId="0" applyFont="1" applyBorder="1" applyAlignment="1">
      <alignment horizontal="center" wrapText="1"/>
    </xf>
    <xf numFmtId="0" fontId="62" fillId="0" borderId="0" xfId="0" applyFont="1"/>
    <xf numFmtId="0" fontId="56" fillId="0" borderId="24" xfId="0" applyFont="1" applyBorder="1" applyAlignment="1">
      <alignment horizontal="left" wrapText="1"/>
    </xf>
    <xf numFmtId="0" fontId="56" fillId="0" borderId="26" xfId="0" applyFont="1" applyBorder="1" applyAlignment="1">
      <alignment horizontal="left" wrapText="1"/>
    </xf>
    <xf numFmtId="0" fontId="56" fillId="0" borderId="28" xfId="0" applyFont="1" applyBorder="1" applyAlignment="1">
      <alignment horizontal="left" wrapText="1"/>
    </xf>
    <xf numFmtId="0" fontId="56" fillId="0" borderId="30" xfId="0" applyFont="1" applyBorder="1" applyAlignment="1">
      <alignment horizontal="left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justify" vertical="top" wrapText="1"/>
    </xf>
    <xf numFmtId="165" fontId="4" fillId="6" borderId="1" xfId="13" applyNumberFormat="1" applyFont="1" applyFill="1" applyBorder="1" applyAlignment="1">
      <alignment horizontal="center" vertical="top" wrapText="1"/>
    </xf>
    <xf numFmtId="0" fontId="0" fillId="6" borderId="1" xfId="0" applyFill="1" applyBorder="1"/>
    <xf numFmtId="165" fontId="18" fillId="6" borderId="1" xfId="0" applyNumberFormat="1" applyFont="1" applyFill="1" applyBorder="1" applyAlignment="1">
      <alignment horizontal="center" vertical="top" wrapText="1"/>
    </xf>
    <xf numFmtId="0" fontId="2" fillId="6" borderId="0" xfId="0" applyFont="1" applyFill="1" applyBorder="1" applyAlignment="1">
      <alignment wrapText="1"/>
    </xf>
    <xf numFmtId="0" fontId="0" fillId="6" borderId="0" xfId="0" applyFill="1"/>
    <xf numFmtId="165" fontId="0" fillId="6" borderId="0" xfId="0" applyNumberFormat="1" applyFill="1"/>
    <xf numFmtId="0" fontId="13" fillId="6" borderId="3" xfId="7" applyFont="1" applyFill="1" applyBorder="1" applyAlignment="1">
      <alignment wrapText="1"/>
    </xf>
    <xf numFmtId="0" fontId="6" fillId="6" borderId="1" xfId="7" applyFont="1" applyFill="1" applyBorder="1" applyAlignment="1">
      <alignment horizontal="center"/>
    </xf>
    <xf numFmtId="49" fontId="6" fillId="6" borderId="1" xfId="7" applyNumberFormat="1" applyFont="1" applyFill="1" applyBorder="1" applyAlignment="1">
      <alignment horizontal="center"/>
    </xf>
    <xf numFmtId="49" fontId="6" fillId="6" borderId="6" xfId="7" applyNumberFormat="1" applyFont="1" applyFill="1" applyBorder="1" applyAlignment="1">
      <alignment horizontal="center"/>
    </xf>
    <xf numFmtId="49" fontId="6" fillId="6" borderId="7" xfId="7" applyNumberFormat="1" applyFont="1" applyFill="1" applyBorder="1" applyAlignment="1">
      <alignment horizontal="center"/>
    </xf>
    <xf numFmtId="49" fontId="6" fillId="6" borderId="5" xfId="7" applyNumberFormat="1" applyFont="1" applyFill="1" applyBorder="1" applyAlignment="1">
      <alignment horizontal="center"/>
    </xf>
    <xf numFmtId="165" fontId="13" fillId="6" borderId="1" xfId="7" applyNumberFormat="1" applyFont="1" applyFill="1" applyBorder="1" applyAlignment="1"/>
    <xf numFmtId="0" fontId="6" fillId="6" borderId="1" xfId="7" applyFont="1" applyFill="1" applyBorder="1"/>
    <xf numFmtId="165" fontId="6" fillId="6" borderId="1" xfId="7" applyNumberFormat="1" applyFont="1" applyFill="1" applyBorder="1" applyAlignment="1"/>
    <xf numFmtId="0" fontId="13" fillId="6" borderId="1" xfId="7" applyFont="1" applyFill="1" applyBorder="1" applyAlignment="1">
      <alignment wrapText="1"/>
    </xf>
    <xf numFmtId="0" fontId="6" fillId="6" borderId="1" xfId="7" applyFont="1" applyFill="1" applyBorder="1" applyAlignment="1">
      <alignment vertical="center" wrapText="1"/>
    </xf>
    <xf numFmtId="165" fontId="6" fillId="6" borderId="1" xfId="7" applyNumberFormat="1" applyFont="1" applyFill="1" applyBorder="1" applyAlignment="1">
      <alignment horizontal="right"/>
    </xf>
    <xf numFmtId="0" fontId="6" fillId="6" borderId="0" xfId="7" applyFont="1" applyFill="1"/>
    <xf numFmtId="0" fontId="13" fillId="6" borderId="6" xfId="7" applyFont="1" applyFill="1" applyBorder="1" applyAlignment="1">
      <alignment wrapText="1"/>
    </xf>
    <xf numFmtId="0" fontId="13" fillId="6" borderId="4" xfId="7" applyFont="1" applyFill="1" applyBorder="1" applyAlignment="1">
      <alignment wrapText="1"/>
    </xf>
    <xf numFmtId="0" fontId="8" fillId="6" borderId="6" xfId="0" applyFont="1" applyFill="1" applyBorder="1" applyAlignment="1">
      <alignment vertical="top" wrapText="1"/>
    </xf>
    <xf numFmtId="49" fontId="8" fillId="6" borderId="1" xfId="0" applyNumberFormat="1" applyFont="1" applyFill="1" applyBorder="1" applyAlignment="1">
      <alignment horizontal="center" wrapText="1"/>
    </xf>
    <xf numFmtId="165" fontId="4" fillId="6" borderId="1" xfId="0" applyNumberFormat="1" applyFont="1" applyFill="1" applyBorder="1" applyAlignment="1"/>
    <xf numFmtId="0" fontId="10" fillId="6" borderId="1" xfId="0" applyFont="1" applyFill="1" applyBorder="1"/>
    <xf numFmtId="0" fontId="0" fillId="6" borderId="0" xfId="0" applyFill="1" applyBorder="1"/>
    <xf numFmtId="165" fontId="4" fillId="6" borderId="6" xfId="0" applyNumberFormat="1" applyFont="1" applyFill="1" applyBorder="1" applyAlignment="1"/>
    <xf numFmtId="165" fontId="4" fillId="6" borderId="0" xfId="0" applyNumberFormat="1" applyFont="1" applyFill="1" applyBorder="1" applyAlignment="1"/>
    <xf numFmtId="0" fontId="23" fillId="0" borderId="1" xfId="0" applyFont="1" applyBorder="1" applyAlignment="1">
      <alignment horizontal="center" vertical="center" wrapText="1"/>
    </xf>
    <xf numFmtId="165" fontId="2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0" fontId="23" fillId="2" borderId="1" xfId="0" applyFont="1" applyFill="1" applyBorder="1" applyAlignment="1">
      <alignment horizontal="center" vertical="center" wrapText="1"/>
    </xf>
    <xf numFmtId="164" fontId="23" fillId="2" borderId="1" xfId="14" applyFont="1" applyFill="1" applyBorder="1" applyAlignment="1">
      <alignment horizontal="left" vertical="center" wrapText="1"/>
    </xf>
    <xf numFmtId="165" fontId="23" fillId="2" borderId="1" xfId="14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165" fontId="2" fillId="2" borderId="1" xfId="14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165" fontId="2" fillId="0" borderId="1" xfId="14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justify" vertical="top" wrapText="1"/>
    </xf>
    <xf numFmtId="165" fontId="2" fillId="6" borderId="1" xfId="14" applyNumberFormat="1" applyFont="1" applyFill="1" applyBorder="1" applyAlignment="1">
      <alignment horizontal="center" vertical="center" wrapText="1"/>
    </xf>
    <xf numFmtId="0" fontId="13" fillId="5" borderId="3" xfId="7" applyFont="1" applyFill="1" applyBorder="1" applyAlignment="1">
      <alignment wrapText="1"/>
    </xf>
    <xf numFmtId="0" fontId="16" fillId="5" borderId="0" xfId="7" applyFont="1" applyFill="1" applyAlignment="1">
      <alignment horizontal="center"/>
    </xf>
    <xf numFmtId="0" fontId="13" fillId="5" borderId="4" xfId="7" applyFont="1" applyFill="1" applyBorder="1" applyAlignment="1">
      <alignment wrapText="1"/>
    </xf>
    <xf numFmtId="0" fontId="0" fillId="0" borderId="0" xfId="0" applyAlignment="1"/>
    <xf numFmtId="0" fontId="0" fillId="0" borderId="0" xfId="0" applyAlignment="1">
      <alignment horizontal="right"/>
    </xf>
    <xf numFmtId="0" fontId="6" fillId="2" borderId="0" xfId="7" applyFont="1" applyFill="1" applyAlignment="1">
      <alignment horizontal="right"/>
    </xf>
    <xf numFmtId="0" fontId="6" fillId="0" borderId="0" xfId="0" applyFont="1" applyAlignment="1">
      <alignment horizontal="right"/>
    </xf>
    <xf numFmtId="0" fontId="63" fillId="0" borderId="0" xfId="0" applyFont="1"/>
    <xf numFmtId="165" fontId="33" fillId="0" borderId="0" xfId="0" applyNumberFormat="1" applyFont="1" applyAlignment="1">
      <alignment horizontal="right"/>
    </xf>
    <xf numFmtId="0" fontId="63" fillId="0" borderId="0" xfId="0" applyFont="1" applyAlignment="1">
      <alignment horizontal="right"/>
    </xf>
    <xf numFmtId="165" fontId="13" fillId="5" borderId="1" xfId="7" applyNumberFormat="1" applyFont="1" applyFill="1" applyBorder="1" applyAlignment="1"/>
    <xf numFmtId="0" fontId="13" fillId="5" borderId="1" xfId="7" applyFont="1" applyFill="1" applyBorder="1" applyAlignment="1">
      <alignment wrapText="1"/>
    </xf>
    <xf numFmtId="0" fontId="6" fillId="5" borderId="0" xfId="7" applyFont="1" applyFill="1" applyAlignment="1">
      <alignment horizontal="center"/>
    </xf>
    <xf numFmtId="0" fontId="6" fillId="5" borderId="1" xfId="7" applyFont="1" applyFill="1" applyBorder="1" applyAlignment="1">
      <alignment vertical="center" wrapText="1"/>
    </xf>
    <xf numFmtId="0" fontId="13" fillId="5" borderId="9" xfId="7" applyFont="1" applyFill="1" applyBorder="1" applyAlignment="1">
      <alignment wrapText="1"/>
    </xf>
    <xf numFmtId="0" fontId="32" fillId="7" borderId="1" xfId="7" applyFont="1" applyFill="1" applyBorder="1" applyAlignment="1"/>
    <xf numFmtId="0" fontId="32" fillId="7" borderId="1" xfId="7" applyFont="1" applyFill="1" applyBorder="1" applyAlignment="1">
      <alignment wrapText="1"/>
    </xf>
    <xf numFmtId="0" fontId="32" fillId="7" borderId="1" xfId="7" applyFont="1" applyFill="1" applyBorder="1" applyAlignment="1">
      <alignment horizontal="center"/>
    </xf>
    <xf numFmtId="49" fontId="32" fillId="7" borderId="1" xfId="7" applyNumberFormat="1" applyFont="1" applyFill="1" applyBorder="1" applyAlignment="1">
      <alignment horizontal="center"/>
    </xf>
    <xf numFmtId="49" fontId="32" fillId="7" borderId="6" xfId="7" applyNumberFormat="1" applyFont="1" applyFill="1" applyBorder="1" applyAlignment="1">
      <alignment horizontal="center"/>
    </xf>
    <xf numFmtId="49" fontId="32" fillId="7" borderId="7" xfId="7" applyNumberFormat="1" applyFont="1" applyFill="1" applyBorder="1" applyAlignment="1">
      <alignment horizontal="center"/>
    </xf>
    <xf numFmtId="49" fontId="32" fillId="7" borderId="5" xfId="7" applyNumberFormat="1" applyFont="1" applyFill="1" applyBorder="1" applyAlignment="1">
      <alignment horizontal="center"/>
    </xf>
    <xf numFmtId="165" fontId="32" fillId="7" borderId="1" xfId="7" applyNumberFormat="1" applyFont="1" applyFill="1" applyBorder="1" applyAlignment="1"/>
    <xf numFmtId="165" fontId="16" fillId="7" borderId="0" xfId="7" applyNumberFormat="1" applyFont="1" applyFill="1" applyAlignment="1">
      <alignment horizontal="center"/>
    </xf>
    <xf numFmtId="0" fontId="2" fillId="6" borderId="6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49" fontId="13" fillId="5" borderId="1" xfId="7" applyNumberFormat="1" applyFont="1" applyFill="1" applyBorder="1" applyAlignment="1">
      <alignment horizontal="center"/>
    </xf>
    <xf numFmtId="0" fontId="13" fillId="6" borderId="0" xfId="7" applyFont="1" applyFill="1" applyBorder="1" applyAlignment="1">
      <alignment wrapText="1"/>
    </xf>
    <xf numFmtId="0" fontId="2" fillId="5" borderId="1" xfId="0" applyFont="1" applyFill="1" applyBorder="1" applyAlignment="1">
      <alignment horizontal="left" wrapText="1"/>
    </xf>
    <xf numFmtId="0" fontId="13" fillId="5" borderId="6" xfId="7" applyFont="1" applyFill="1" applyBorder="1" applyAlignment="1">
      <alignment wrapText="1"/>
    </xf>
    <xf numFmtId="0" fontId="13" fillId="5" borderId="10" xfId="7" applyFont="1" applyFill="1" applyBorder="1" applyAlignment="1">
      <alignment wrapText="1"/>
    </xf>
    <xf numFmtId="0" fontId="8" fillId="5" borderId="6" xfId="0" applyFont="1" applyFill="1" applyBorder="1" applyAlignment="1">
      <alignment horizontal="left" vertical="center" wrapText="1"/>
    </xf>
    <xf numFmtId="49" fontId="8" fillId="5" borderId="1" xfId="0" applyNumberFormat="1" applyFont="1" applyFill="1" applyBorder="1" applyAlignment="1">
      <alignment horizontal="center" wrapText="1"/>
    </xf>
    <xf numFmtId="165" fontId="4" fillId="5" borderId="1" xfId="0" applyNumberFormat="1" applyFont="1" applyFill="1" applyBorder="1" applyAlignment="1"/>
    <xf numFmtId="165" fontId="4" fillId="5" borderId="6" xfId="0" applyNumberFormat="1" applyFont="1" applyFill="1" applyBorder="1" applyAlignment="1"/>
    <xf numFmtId="165" fontId="4" fillId="5" borderId="0" xfId="0" applyNumberFormat="1" applyFont="1" applyFill="1" applyBorder="1" applyAlignment="1"/>
    <xf numFmtId="0" fontId="8" fillId="5" borderId="6" xfId="0" applyFont="1" applyFill="1" applyBorder="1" applyAlignment="1">
      <alignment vertical="top" wrapText="1"/>
    </xf>
    <xf numFmtId="0" fontId="5" fillId="5" borderId="6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10" fillId="5" borderId="1" xfId="0" applyFont="1" applyFill="1" applyBorder="1"/>
    <xf numFmtId="165" fontId="18" fillId="5" borderId="1" xfId="0" applyNumberFormat="1" applyFont="1" applyFill="1" applyBorder="1" applyAlignment="1">
      <alignment horizontal="center" vertical="top" wrapText="1"/>
    </xf>
    <xf numFmtId="0" fontId="0" fillId="5" borderId="0" xfId="0" applyFill="1" applyBorder="1"/>
    <xf numFmtId="168" fontId="7" fillId="5" borderId="1" xfId="2" applyFont="1" applyFill="1" applyBorder="1" applyAlignment="1">
      <alignment horizontal="left" vertical="center" wrapText="1"/>
    </xf>
    <xf numFmtId="49" fontId="7" fillId="5" borderId="1" xfId="2" applyNumberFormat="1" applyFont="1" applyFill="1" applyBorder="1" applyAlignment="1">
      <alignment horizontal="center" vertical="center" wrapText="1"/>
    </xf>
    <xf numFmtId="165" fontId="7" fillId="7" borderId="1" xfId="2" applyNumberFormat="1" applyFont="1" applyFill="1" applyBorder="1" applyAlignment="1"/>
    <xf numFmtId="168" fontId="29" fillId="5" borderId="0" xfId="2" applyFont="1" applyFill="1" applyAlignment="1"/>
    <xf numFmtId="165" fontId="30" fillId="5" borderId="0" xfId="2" applyNumberFormat="1" applyFont="1" applyFill="1" applyAlignment="1">
      <alignment horizontal="center" vertical="top" wrapText="1"/>
    </xf>
    <xf numFmtId="168" fontId="26" fillId="5" borderId="0" xfId="2" applyFont="1" applyFill="1" applyAlignment="1"/>
    <xf numFmtId="165" fontId="26" fillId="5" borderId="0" xfId="2" applyNumberFormat="1" applyFont="1" applyFill="1" applyAlignment="1"/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2" fillId="0" borderId="32" xfId="0" applyFont="1" applyBorder="1" applyAlignment="1">
      <alignment horizontal="center" vertical="top" wrapText="1"/>
    </xf>
    <xf numFmtId="0" fontId="42" fillId="0" borderId="33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32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60" fillId="0" borderId="34" xfId="0" applyFont="1" applyBorder="1" applyAlignment="1">
      <alignment horizontal="center" vertical="center" wrapText="1"/>
    </xf>
    <xf numFmtId="0" fontId="60" fillId="0" borderId="35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6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6" fillId="2" borderId="0" xfId="7" applyFont="1" applyFill="1" applyAlignment="1">
      <alignment horizontal="center"/>
    </xf>
    <xf numFmtId="0" fontId="0" fillId="0" borderId="0" xfId="0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4" fillId="0" borderId="0" xfId="7" applyFont="1" applyFill="1" applyAlignment="1">
      <alignment horizontal="center"/>
    </xf>
    <xf numFmtId="0" fontId="2" fillId="0" borderId="1" xfId="0" applyFont="1" applyBorder="1" applyAlignment="1">
      <alignment vertical="center" wrapText="1"/>
    </xf>
    <xf numFmtId="171" fontId="4" fillId="0" borderId="2" xfId="13" applyNumberFormat="1" applyFont="1" applyBorder="1" applyAlignment="1">
      <alignment horizontal="center" vertical="center" wrapText="1"/>
    </xf>
    <xf numFmtId="171" fontId="4" fillId="0" borderId="15" xfId="13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8" xfId="0" applyFont="1" applyBorder="1" applyAlignment="1">
      <alignment vertical="center" wrapText="1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172" fontId="3" fillId="0" borderId="2" xfId="0" applyNumberFormat="1" applyFont="1" applyBorder="1" applyAlignment="1">
      <alignment horizontal="center" vertical="center" wrapText="1"/>
    </xf>
    <xf numFmtId="172" fontId="3" fillId="0" borderId="15" xfId="0" applyNumberFormat="1" applyFont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40" fillId="5" borderId="0" xfId="0" applyFont="1" applyFill="1" applyAlignment="1">
      <alignment horizontal="center" vertical="center" wrapText="1"/>
    </xf>
    <xf numFmtId="0" fontId="6" fillId="0" borderId="0" xfId="7" applyFont="1" applyFill="1" applyAlignment="1">
      <alignment horizontal="center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56" fillId="0" borderId="0" xfId="0" applyFont="1" applyFill="1" applyBorder="1" applyAlignment="1">
      <alignment horizontal="center" wrapText="1"/>
    </xf>
    <xf numFmtId="0" fontId="56" fillId="0" borderId="0" xfId="0" applyFont="1" applyAlignment="1">
      <alignment horizontal="left"/>
    </xf>
    <xf numFmtId="0" fontId="61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61" fillId="0" borderId="0" xfId="0" applyFont="1" applyAlignment="1">
      <alignment horizontal="left"/>
    </xf>
    <xf numFmtId="0" fontId="55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1"/>
  <sheetViews>
    <sheetView topLeftCell="A22" zoomScale="82" zoomScaleNormal="82" workbookViewId="0">
      <selection activeCell="B11" sqref="A10:B11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292" t="s">
        <v>239</v>
      </c>
    </row>
    <row r="2" spans="1:2" ht="15.75" x14ac:dyDescent="0.25">
      <c r="B2" s="292" t="s">
        <v>0</v>
      </c>
    </row>
    <row r="3" spans="1:2" ht="15.75" x14ac:dyDescent="0.25">
      <c r="A3" s="311"/>
      <c r="B3" s="292" t="s">
        <v>1</v>
      </c>
    </row>
    <row r="4" spans="1:2" ht="15.75" x14ac:dyDescent="0.25">
      <c r="B4" s="292" t="s">
        <v>2</v>
      </c>
    </row>
    <row r="5" spans="1:2" x14ac:dyDescent="0.25">
      <c r="B5" s="309" t="s">
        <v>522</v>
      </c>
    </row>
    <row r="6" spans="1:2" x14ac:dyDescent="0.25">
      <c r="B6" s="309"/>
    </row>
    <row r="7" spans="1:2" ht="63" customHeight="1" x14ac:dyDescent="0.3">
      <c r="A7" s="549" t="s">
        <v>281</v>
      </c>
      <c r="B7" s="549"/>
    </row>
    <row r="8" spans="1:2" ht="60" customHeight="1" x14ac:dyDescent="0.25">
      <c r="A8" s="550" t="s">
        <v>282</v>
      </c>
      <c r="B8" s="550"/>
    </row>
    <row r="9" spans="1:2" ht="16.5" customHeight="1" thickBot="1" x14ac:dyDescent="0.3">
      <c r="A9" s="417">
        <v>1</v>
      </c>
      <c r="B9" s="417">
        <v>2</v>
      </c>
    </row>
    <row r="10" spans="1:2" ht="19.5" customHeight="1" thickBot="1" x14ac:dyDescent="0.3">
      <c r="A10" s="551" t="s">
        <v>283</v>
      </c>
      <c r="B10" s="552"/>
    </row>
    <row r="11" spans="1:2" ht="56.25" x14ac:dyDescent="0.25">
      <c r="A11" s="418" t="s">
        <v>419</v>
      </c>
      <c r="B11" s="419" t="s">
        <v>461</v>
      </c>
    </row>
    <row r="12" spans="1:2" ht="37.5" x14ac:dyDescent="0.25">
      <c r="A12" s="420" t="s">
        <v>252</v>
      </c>
      <c r="B12" s="436" t="s">
        <v>462</v>
      </c>
    </row>
    <row r="13" spans="1:2" ht="18.75" x14ac:dyDescent="0.25">
      <c r="A13" s="420" t="s">
        <v>248</v>
      </c>
      <c r="B13" s="436" t="s">
        <v>247</v>
      </c>
    </row>
    <row r="14" spans="1:2" ht="18.75" x14ac:dyDescent="0.25">
      <c r="A14" s="420" t="s">
        <v>284</v>
      </c>
      <c r="B14" s="436" t="s">
        <v>285</v>
      </c>
    </row>
    <row r="15" spans="1:2" ht="56.25" x14ac:dyDescent="0.25">
      <c r="A15" s="420" t="s">
        <v>356</v>
      </c>
      <c r="B15" s="3" t="s">
        <v>463</v>
      </c>
    </row>
    <row r="16" spans="1:2" ht="89.25" customHeight="1" x14ac:dyDescent="0.25">
      <c r="A16" s="420" t="s">
        <v>358</v>
      </c>
      <c r="B16" s="3" t="s">
        <v>525</v>
      </c>
    </row>
    <row r="17" spans="1:2" ht="75" x14ac:dyDescent="0.25">
      <c r="A17" s="420" t="s">
        <v>464</v>
      </c>
      <c r="B17" s="3" t="s">
        <v>465</v>
      </c>
    </row>
    <row r="18" spans="1:2" ht="37.5" x14ac:dyDescent="0.25">
      <c r="A18" s="420" t="s">
        <v>466</v>
      </c>
      <c r="B18" s="3" t="s">
        <v>467</v>
      </c>
    </row>
    <row r="19" spans="1:2" ht="56.25" x14ac:dyDescent="0.25">
      <c r="A19" s="420" t="s">
        <v>468</v>
      </c>
      <c r="B19" s="3" t="s">
        <v>469</v>
      </c>
    </row>
    <row r="20" spans="1:2" ht="75" x14ac:dyDescent="0.25">
      <c r="A20" s="420" t="s">
        <v>470</v>
      </c>
      <c r="B20" s="3" t="s">
        <v>471</v>
      </c>
    </row>
    <row r="21" spans="1:2" ht="37.5" x14ac:dyDescent="0.25">
      <c r="A21" s="420" t="s">
        <v>472</v>
      </c>
      <c r="B21" s="3" t="s">
        <v>473</v>
      </c>
    </row>
    <row r="22" spans="1:2" ht="75" x14ac:dyDescent="0.25">
      <c r="A22" s="420" t="s">
        <v>474</v>
      </c>
      <c r="B22" s="3" t="s">
        <v>475</v>
      </c>
    </row>
    <row r="23" spans="1:2" ht="56.25" x14ac:dyDescent="0.25">
      <c r="A23" s="420" t="s">
        <v>476</v>
      </c>
      <c r="B23" s="3" t="s">
        <v>477</v>
      </c>
    </row>
    <row r="24" spans="1:2" ht="37.5" x14ac:dyDescent="0.25">
      <c r="A24" s="420" t="s">
        <v>286</v>
      </c>
      <c r="B24" s="3" t="s">
        <v>287</v>
      </c>
    </row>
    <row r="25" spans="1:2" ht="37.5" x14ac:dyDescent="0.25">
      <c r="A25" s="420" t="s">
        <v>288</v>
      </c>
      <c r="B25" s="3" t="s">
        <v>289</v>
      </c>
    </row>
    <row r="26" spans="1:2" ht="18.75" x14ac:dyDescent="0.25">
      <c r="A26" s="420" t="s">
        <v>290</v>
      </c>
      <c r="B26" s="436" t="s">
        <v>291</v>
      </c>
    </row>
    <row r="27" spans="1:2" ht="93.75" x14ac:dyDescent="0.25">
      <c r="A27" s="420" t="s">
        <v>478</v>
      </c>
      <c r="B27" s="436" t="s">
        <v>479</v>
      </c>
    </row>
    <row r="28" spans="1:2" ht="75" x14ac:dyDescent="0.25">
      <c r="A28" s="437" t="s">
        <v>480</v>
      </c>
      <c r="B28" s="437" t="s">
        <v>481</v>
      </c>
    </row>
    <row r="29" spans="1:2" s="311" customFormat="1" ht="75" x14ac:dyDescent="0.3">
      <c r="A29" s="421" t="s">
        <v>482</v>
      </c>
      <c r="B29" s="421" t="s">
        <v>483</v>
      </c>
    </row>
    <row r="30" spans="1:2" ht="37.5" x14ac:dyDescent="0.3">
      <c r="A30" s="421" t="s">
        <v>484</v>
      </c>
      <c r="B30" s="421" t="s">
        <v>485</v>
      </c>
    </row>
    <row r="31" spans="1:2" ht="75" x14ac:dyDescent="0.3">
      <c r="A31" s="421" t="s">
        <v>486</v>
      </c>
      <c r="B31" s="421" t="s">
        <v>487</v>
      </c>
    </row>
    <row r="32" spans="1:2" ht="37.5" x14ac:dyDescent="0.3">
      <c r="A32" s="421" t="s">
        <v>488</v>
      </c>
      <c r="B32" s="421" t="s">
        <v>489</v>
      </c>
    </row>
    <row r="33" spans="1:2" ht="56.25" x14ac:dyDescent="0.3">
      <c r="A33" s="421" t="s">
        <v>490</v>
      </c>
      <c r="B33" s="421" t="s">
        <v>491</v>
      </c>
    </row>
    <row r="34" spans="1:2" ht="75" x14ac:dyDescent="0.3">
      <c r="A34" s="421" t="s">
        <v>492</v>
      </c>
      <c r="B34" s="421" t="s">
        <v>493</v>
      </c>
    </row>
    <row r="35" spans="1:2" ht="93.75" x14ac:dyDescent="0.3">
      <c r="A35" s="421" t="s">
        <v>494</v>
      </c>
      <c r="B35" s="421" t="s">
        <v>495</v>
      </c>
    </row>
    <row r="36" spans="1:2" ht="75" x14ac:dyDescent="0.3">
      <c r="A36" s="421" t="s">
        <v>496</v>
      </c>
      <c r="B36" s="421" t="s">
        <v>497</v>
      </c>
    </row>
    <row r="37" spans="1:2" ht="15" customHeight="1" x14ac:dyDescent="0.25">
      <c r="A37" s="553" t="s">
        <v>498</v>
      </c>
      <c r="B37" s="553" t="s">
        <v>292</v>
      </c>
    </row>
    <row r="38" spans="1:2" ht="50.25" customHeight="1" x14ac:dyDescent="0.25">
      <c r="A38" s="553"/>
      <c r="B38" s="553"/>
    </row>
    <row r="39" spans="1:2" ht="75" x14ac:dyDescent="0.25">
      <c r="A39" s="437" t="s">
        <v>499</v>
      </c>
      <c r="B39" s="437" t="s">
        <v>500</v>
      </c>
    </row>
    <row r="40" spans="1:2" ht="18.75" x14ac:dyDescent="0.25">
      <c r="A40" s="310"/>
      <c r="B40" s="436"/>
    </row>
    <row r="41" spans="1:2" ht="18.75" x14ac:dyDescent="0.25">
      <c r="A41" s="420" t="s">
        <v>293</v>
      </c>
      <c r="B41" s="436" t="s">
        <v>294</v>
      </c>
    </row>
    <row r="42" spans="1:2" ht="18.75" x14ac:dyDescent="0.25">
      <c r="A42" s="420" t="s">
        <v>295</v>
      </c>
      <c r="B42" s="436" t="s">
        <v>296</v>
      </c>
    </row>
    <row r="43" spans="1:2" ht="56.25" x14ac:dyDescent="0.25">
      <c r="A43" s="438" t="s">
        <v>501</v>
      </c>
      <c r="B43" s="437" t="s">
        <v>502</v>
      </c>
    </row>
    <row r="44" spans="1:2" ht="15" customHeight="1" x14ac:dyDescent="0.25">
      <c r="A44" s="554" t="s">
        <v>295</v>
      </c>
      <c r="B44" s="553" t="s">
        <v>503</v>
      </c>
    </row>
    <row r="45" spans="1:2" ht="15" customHeight="1" x14ac:dyDescent="0.25">
      <c r="A45" s="554"/>
      <c r="B45" s="553"/>
    </row>
    <row r="46" spans="1:2" ht="37.5" x14ac:dyDescent="0.25">
      <c r="A46" s="422" t="s">
        <v>420</v>
      </c>
      <c r="B46" s="436" t="s">
        <v>297</v>
      </c>
    </row>
    <row r="47" spans="1:2" ht="56.25" x14ac:dyDescent="0.25">
      <c r="A47" s="422" t="s">
        <v>421</v>
      </c>
      <c r="B47" s="436" t="s">
        <v>298</v>
      </c>
    </row>
    <row r="48" spans="1:2" ht="49.5" customHeight="1" x14ac:dyDescent="0.25">
      <c r="A48" s="423" t="s">
        <v>504</v>
      </c>
      <c r="B48" s="437" t="s">
        <v>505</v>
      </c>
    </row>
    <row r="49" spans="1:93" ht="18.75" x14ac:dyDescent="0.25">
      <c r="A49" s="388" t="s">
        <v>422</v>
      </c>
      <c r="B49" s="436" t="s">
        <v>222</v>
      </c>
    </row>
    <row r="50" spans="1:93" ht="37.5" x14ac:dyDescent="0.25">
      <c r="A50" s="388" t="s">
        <v>423</v>
      </c>
      <c r="B50" s="436" t="s">
        <v>221</v>
      </c>
    </row>
    <row r="51" spans="1:93" ht="37.5" x14ac:dyDescent="0.25">
      <c r="A51" s="388" t="s">
        <v>424</v>
      </c>
      <c r="B51" s="436" t="s">
        <v>220</v>
      </c>
    </row>
    <row r="52" spans="1:93" ht="18.75" x14ac:dyDescent="0.25">
      <c r="A52" s="388" t="s">
        <v>425</v>
      </c>
      <c r="B52" s="436" t="s">
        <v>299</v>
      </c>
    </row>
    <row r="53" spans="1:93" ht="56.25" x14ac:dyDescent="0.25">
      <c r="A53" s="312" t="s">
        <v>426</v>
      </c>
      <c r="B53" s="436" t="s">
        <v>300</v>
      </c>
    </row>
    <row r="54" spans="1:93" ht="18.75" x14ac:dyDescent="0.25">
      <c r="A54" s="312" t="s">
        <v>427</v>
      </c>
      <c r="B54" s="436" t="s">
        <v>301</v>
      </c>
    </row>
    <row r="55" spans="1:93" ht="18.75" x14ac:dyDescent="0.25">
      <c r="A55" s="310" t="s">
        <v>302</v>
      </c>
      <c r="B55" s="436" t="s">
        <v>303</v>
      </c>
    </row>
    <row r="56" spans="1:93" ht="75" x14ac:dyDescent="0.25">
      <c r="A56" s="437" t="s">
        <v>506</v>
      </c>
      <c r="B56" s="437" t="s">
        <v>507</v>
      </c>
    </row>
    <row r="57" spans="1:93" ht="37.5" x14ac:dyDescent="0.25">
      <c r="A57" s="437" t="s">
        <v>508</v>
      </c>
      <c r="B57" s="437" t="s">
        <v>509</v>
      </c>
    </row>
    <row r="58" spans="1:93" ht="18.75" x14ac:dyDescent="0.25">
      <c r="A58" s="437" t="s">
        <v>510</v>
      </c>
      <c r="B58" s="437" t="s">
        <v>303</v>
      </c>
    </row>
    <row r="59" spans="1:93" ht="75" x14ac:dyDescent="0.25">
      <c r="A59" s="310" t="s">
        <v>304</v>
      </c>
      <c r="B59" s="436" t="s">
        <v>359</v>
      </c>
    </row>
    <row r="60" spans="1:93" ht="56.25" x14ac:dyDescent="0.25">
      <c r="A60" s="310" t="s">
        <v>428</v>
      </c>
      <c r="B60" s="436" t="s">
        <v>305</v>
      </c>
    </row>
    <row r="61" spans="1:93" s="311" customFormat="1" ht="37.5" x14ac:dyDescent="0.25">
      <c r="A61" s="310" t="s">
        <v>306</v>
      </c>
      <c r="B61" s="436" t="s">
        <v>307</v>
      </c>
    </row>
    <row r="62" spans="1:93" ht="56.25" x14ac:dyDescent="0.3">
      <c r="A62" s="423" t="s">
        <v>511</v>
      </c>
      <c r="B62" s="421" t="s">
        <v>305</v>
      </c>
      <c r="I62" s="311"/>
      <c r="J62" s="311"/>
      <c r="K62" s="311"/>
      <c r="L62" s="311"/>
      <c r="M62" s="311"/>
      <c r="N62" s="311"/>
      <c r="O62" s="311"/>
      <c r="P62" s="311"/>
      <c r="Q62" s="311"/>
      <c r="R62" s="311"/>
      <c r="S62" s="311"/>
      <c r="T62" s="311"/>
      <c r="U62" s="311"/>
      <c r="V62" s="311"/>
      <c r="W62" s="311"/>
      <c r="X62" s="311"/>
      <c r="Y62" s="311"/>
      <c r="Z62" s="311"/>
      <c r="AA62" s="311"/>
      <c r="AB62" s="311"/>
      <c r="AC62" s="311"/>
      <c r="AD62" s="311"/>
      <c r="AE62" s="311"/>
      <c r="AF62" s="311"/>
      <c r="AG62" s="311"/>
      <c r="AH62" s="311"/>
      <c r="AI62" s="311"/>
      <c r="AJ62" s="311"/>
      <c r="AK62" s="311"/>
      <c r="AL62" s="311"/>
      <c r="AM62" s="311"/>
      <c r="AN62" s="311"/>
      <c r="AO62" s="311"/>
      <c r="AP62" s="311"/>
      <c r="AQ62" s="311"/>
      <c r="AR62" s="311"/>
      <c r="AS62" s="311"/>
      <c r="AT62" s="311"/>
      <c r="AU62" s="311"/>
      <c r="AV62" s="311"/>
      <c r="AW62" s="311"/>
      <c r="AX62" s="311"/>
      <c r="AY62" s="311"/>
      <c r="AZ62" s="311"/>
      <c r="BA62" s="311"/>
      <c r="BB62" s="311"/>
      <c r="BC62" s="311"/>
      <c r="BD62" s="311"/>
      <c r="BE62" s="311"/>
      <c r="BF62" s="311"/>
      <c r="BG62" s="311"/>
      <c r="BH62" s="311"/>
      <c r="BI62" s="311"/>
      <c r="BJ62" s="311"/>
      <c r="BK62" s="311"/>
      <c r="BL62" s="311"/>
      <c r="BM62" s="311"/>
      <c r="BN62" s="311"/>
      <c r="BO62" s="311"/>
      <c r="BP62" s="311"/>
      <c r="BQ62" s="311"/>
      <c r="BR62" s="311"/>
      <c r="BS62" s="311"/>
      <c r="BT62" s="311"/>
      <c r="BU62" s="311"/>
      <c r="BV62" s="311"/>
      <c r="BW62" s="311"/>
      <c r="BX62" s="311"/>
      <c r="BY62" s="311"/>
      <c r="BZ62" s="311"/>
      <c r="CA62" s="311"/>
      <c r="CB62" s="311"/>
      <c r="CC62" s="311"/>
      <c r="CD62" s="311"/>
      <c r="CE62" s="311"/>
      <c r="CF62" s="311"/>
      <c r="CG62" s="311"/>
      <c r="CH62" s="311"/>
      <c r="CI62" s="311"/>
      <c r="CJ62" s="311"/>
      <c r="CK62" s="311"/>
      <c r="CL62" s="311"/>
      <c r="CM62" s="311"/>
      <c r="CN62" s="311"/>
      <c r="CO62" s="311"/>
    </row>
    <row r="63" spans="1:93" ht="56.25" x14ac:dyDescent="0.25">
      <c r="A63" s="420" t="s">
        <v>526</v>
      </c>
      <c r="B63" s="440" t="s">
        <v>527</v>
      </c>
      <c r="I63" s="311"/>
      <c r="J63" s="311"/>
      <c r="K63" s="311"/>
      <c r="L63" s="311"/>
      <c r="M63" s="311"/>
      <c r="N63" s="311"/>
      <c r="O63" s="311"/>
      <c r="P63" s="311"/>
      <c r="Q63" s="311"/>
      <c r="R63" s="311"/>
      <c r="S63" s="311"/>
      <c r="T63" s="311"/>
      <c r="U63" s="311"/>
      <c r="V63" s="311"/>
      <c r="W63" s="311"/>
      <c r="X63" s="311"/>
      <c r="Y63" s="311"/>
      <c r="Z63" s="311"/>
      <c r="AA63" s="311"/>
      <c r="AB63" s="311"/>
      <c r="AC63" s="311"/>
      <c r="AD63" s="311"/>
      <c r="AE63" s="311"/>
      <c r="AF63" s="311"/>
      <c r="AG63" s="311"/>
      <c r="AH63" s="311"/>
      <c r="AI63" s="311"/>
      <c r="AJ63" s="311"/>
      <c r="AK63" s="311"/>
      <c r="AL63" s="311"/>
      <c r="AM63" s="311"/>
      <c r="AN63" s="311"/>
      <c r="AO63" s="311"/>
      <c r="AP63" s="311"/>
      <c r="AQ63" s="311"/>
      <c r="AR63" s="311"/>
      <c r="AS63" s="311"/>
      <c r="AT63" s="311"/>
      <c r="AU63" s="311"/>
      <c r="AV63" s="311"/>
      <c r="AW63" s="311"/>
      <c r="AX63" s="311"/>
      <c r="AY63" s="311"/>
      <c r="AZ63" s="311"/>
      <c r="BA63" s="311"/>
      <c r="BB63" s="311"/>
      <c r="BC63" s="311"/>
      <c r="BD63" s="311"/>
      <c r="BE63" s="311"/>
      <c r="BF63" s="311"/>
      <c r="BG63" s="311"/>
      <c r="BH63" s="311"/>
      <c r="BI63" s="311"/>
      <c r="BJ63" s="311"/>
      <c r="BK63" s="311"/>
      <c r="BL63" s="311"/>
      <c r="BM63" s="311"/>
      <c r="BN63" s="311"/>
      <c r="BO63" s="311"/>
      <c r="BP63" s="311"/>
      <c r="BQ63" s="311"/>
      <c r="BR63" s="311"/>
      <c r="BS63" s="311"/>
      <c r="BT63" s="311"/>
      <c r="BU63" s="311"/>
      <c r="BV63" s="311"/>
      <c r="BW63" s="311"/>
      <c r="BX63" s="311"/>
      <c r="BY63" s="311"/>
      <c r="BZ63" s="311"/>
      <c r="CA63" s="311"/>
      <c r="CB63" s="311"/>
      <c r="CC63" s="311"/>
      <c r="CD63" s="311"/>
      <c r="CE63" s="311"/>
      <c r="CF63" s="311"/>
      <c r="CG63" s="311"/>
      <c r="CH63" s="311"/>
      <c r="CI63" s="311"/>
      <c r="CJ63" s="311"/>
      <c r="CK63" s="311"/>
      <c r="CL63" s="311"/>
      <c r="CM63" s="311"/>
      <c r="CN63" s="311"/>
      <c r="CO63" s="311"/>
    </row>
    <row r="64" spans="1:93" ht="38.25" thickBot="1" x14ac:dyDescent="0.3">
      <c r="A64" s="424" t="s">
        <v>429</v>
      </c>
      <c r="B64" s="417" t="s">
        <v>308</v>
      </c>
      <c r="I64" s="311"/>
      <c r="J64" s="311"/>
      <c r="K64" s="311"/>
      <c r="L64" s="311"/>
      <c r="M64" s="311"/>
      <c r="N64" s="311"/>
      <c r="O64" s="311"/>
      <c r="P64" s="311"/>
      <c r="Q64" s="311"/>
      <c r="R64" s="311"/>
      <c r="S64" s="311"/>
      <c r="T64" s="311"/>
      <c r="U64" s="311"/>
      <c r="V64" s="311"/>
      <c r="W64" s="311"/>
      <c r="X64" s="311"/>
      <c r="Y64" s="311"/>
      <c r="Z64" s="311"/>
      <c r="AA64" s="311"/>
      <c r="AB64" s="311"/>
      <c r="AC64" s="311"/>
      <c r="AD64" s="311"/>
      <c r="AE64" s="311"/>
      <c r="AF64" s="311"/>
      <c r="AG64" s="311"/>
      <c r="AH64" s="311"/>
      <c r="AI64" s="311"/>
      <c r="AJ64" s="311"/>
      <c r="AK64" s="311"/>
      <c r="AL64" s="311"/>
      <c r="AM64" s="311"/>
      <c r="AN64" s="311"/>
      <c r="AO64" s="311"/>
      <c r="AP64" s="311"/>
      <c r="AQ64" s="311"/>
      <c r="AR64" s="311"/>
      <c r="AS64" s="311"/>
      <c r="AT64" s="311"/>
      <c r="AU64" s="311"/>
      <c r="AV64" s="311"/>
      <c r="AW64" s="311"/>
      <c r="AX64" s="311"/>
      <c r="AY64" s="311"/>
      <c r="AZ64" s="311"/>
      <c r="BA64" s="311"/>
      <c r="BB64" s="311"/>
      <c r="BC64" s="311"/>
      <c r="BD64" s="311"/>
      <c r="BE64" s="311"/>
      <c r="BF64" s="311"/>
      <c r="BG64" s="311"/>
      <c r="BH64" s="311"/>
      <c r="BI64" s="311"/>
      <c r="BJ64" s="311"/>
      <c r="BK64" s="311"/>
      <c r="BL64" s="311"/>
      <c r="BM64" s="311"/>
      <c r="BN64" s="311"/>
      <c r="BO64" s="311"/>
      <c r="BP64" s="311"/>
      <c r="BQ64" s="311"/>
      <c r="BR64" s="311"/>
      <c r="BS64" s="311"/>
      <c r="BT64" s="311"/>
      <c r="BU64" s="311"/>
      <c r="BV64" s="311"/>
      <c r="BW64" s="311"/>
      <c r="BX64" s="311"/>
      <c r="BY64" s="311"/>
      <c r="BZ64" s="311"/>
      <c r="CA64" s="311"/>
      <c r="CB64" s="311"/>
      <c r="CC64" s="311"/>
      <c r="CD64" s="311"/>
      <c r="CE64" s="311"/>
      <c r="CF64" s="311"/>
      <c r="CG64" s="311"/>
      <c r="CH64" s="311"/>
      <c r="CI64" s="311"/>
      <c r="CJ64" s="311"/>
      <c r="CK64" s="311"/>
      <c r="CL64" s="311"/>
      <c r="CM64" s="311"/>
      <c r="CN64" s="311"/>
      <c r="CO64" s="311"/>
    </row>
    <row r="65" spans="1:93" ht="15" customHeight="1" thickBot="1" x14ac:dyDescent="0.3">
      <c r="A65" s="555" t="s">
        <v>309</v>
      </c>
      <c r="B65" s="556"/>
      <c r="I65" s="311"/>
      <c r="J65" s="311"/>
      <c r="K65" s="311"/>
      <c r="L65" s="311"/>
      <c r="M65" s="311"/>
      <c r="N65" s="311"/>
      <c r="O65" s="311"/>
      <c r="P65" s="311"/>
      <c r="Q65" s="311"/>
      <c r="R65" s="311"/>
      <c r="S65" s="311"/>
      <c r="T65" s="311"/>
      <c r="U65" s="311"/>
      <c r="V65" s="311"/>
      <c r="W65" s="311"/>
      <c r="X65" s="311"/>
      <c r="Y65" s="311"/>
      <c r="Z65" s="311"/>
      <c r="AA65" s="311"/>
      <c r="AB65" s="311"/>
      <c r="AC65" s="311"/>
      <c r="AD65" s="311"/>
      <c r="AE65" s="311"/>
      <c r="AF65" s="311"/>
      <c r="AG65" s="311"/>
      <c r="AH65" s="311"/>
      <c r="AI65" s="311"/>
      <c r="AJ65" s="311"/>
      <c r="AK65" s="311"/>
      <c r="AL65" s="311"/>
      <c r="AM65" s="311"/>
      <c r="AN65" s="311"/>
      <c r="AO65" s="311"/>
      <c r="AP65" s="311"/>
      <c r="AQ65" s="311"/>
      <c r="AR65" s="311"/>
      <c r="AS65" s="311"/>
      <c r="AT65" s="311"/>
      <c r="AU65" s="311"/>
      <c r="AV65" s="311"/>
      <c r="AW65" s="311"/>
      <c r="AX65" s="311"/>
      <c r="AY65" s="311"/>
      <c r="AZ65" s="311"/>
      <c r="BA65" s="311"/>
      <c r="BB65" s="311"/>
      <c r="BC65" s="311"/>
      <c r="BD65" s="311"/>
      <c r="BE65" s="311"/>
      <c r="BF65" s="311"/>
      <c r="BG65" s="311"/>
      <c r="BH65" s="311"/>
      <c r="BI65" s="311"/>
      <c r="BJ65" s="311"/>
      <c r="BK65" s="311"/>
      <c r="BL65" s="311"/>
      <c r="BM65" s="311"/>
      <c r="BN65" s="311"/>
      <c r="BO65" s="311"/>
      <c r="BP65" s="311"/>
      <c r="BQ65" s="311"/>
      <c r="BR65" s="311"/>
      <c r="BS65" s="311"/>
      <c r="BT65" s="311"/>
      <c r="BU65" s="311"/>
      <c r="BV65" s="311"/>
      <c r="BW65" s="311"/>
      <c r="BX65" s="311"/>
      <c r="BY65" s="311"/>
      <c r="BZ65" s="311"/>
      <c r="CA65" s="311"/>
      <c r="CB65" s="311"/>
      <c r="CC65" s="311"/>
      <c r="CD65" s="311"/>
      <c r="CE65" s="311"/>
      <c r="CF65" s="311"/>
      <c r="CG65" s="311"/>
      <c r="CH65" s="311"/>
      <c r="CI65" s="311"/>
      <c r="CJ65" s="311"/>
      <c r="CK65" s="311"/>
      <c r="CL65" s="311"/>
      <c r="CM65" s="311"/>
      <c r="CN65" s="311"/>
      <c r="CO65" s="311"/>
    </row>
    <row r="66" spans="1:93" ht="47.25" customHeight="1" x14ac:dyDescent="0.25">
      <c r="A66" s="557" t="s">
        <v>512</v>
      </c>
      <c r="B66" s="557" t="s">
        <v>305</v>
      </c>
      <c r="I66" s="311"/>
      <c r="J66" s="311"/>
      <c r="K66" s="311"/>
      <c r="L66" s="311"/>
      <c r="M66" s="311"/>
      <c r="N66" s="311"/>
      <c r="O66" s="311"/>
      <c r="P66" s="311"/>
      <c r="Q66" s="311"/>
      <c r="R66" s="311"/>
      <c r="S66" s="311"/>
      <c r="T66" s="311"/>
      <c r="U66" s="311"/>
      <c r="V66" s="311"/>
      <c r="W66" s="311"/>
      <c r="X66" s="311"/>
      <c r="Y66" s="311"/>
      <c r="Z66" s="311"/>
      <c r="AA66" s="311"/>
      <c r="AB66" s="311"/>
      <c r="AC66" s="311"/>
      <c r="AD66" s="311"/>
      <c r="AE66" s="311"/>
      <c r="AF66" s="311"/>
      <c r="AG66" s="311"/>
      <c r="AH66" s="311"/>
      <c r="AI66" s="311"/>
      <c r="AJ66" s="311"/>
      <c r="AK66" s="311"/>
      <c r="AL66" s="311"/>
      <c r="AM66" s="311"/>
      <c r="AN66" s="311"/>
      <c r="AO66" s="311"/>
      <c r="AP66" s="311"/>
      <c r="AQ66" s="311"/>
      <c r="AR66" s="311"/>
      <c r="AS66" s="311"/>
      <c r="AT66" s="311"/>
      <c r="AU66" s="311"/>
      <c r="AV66" s="311"/>
      <c r="AW66" s="311"/>
      <c r="AX66" s="311"/>
      <c r="AY66" s="311"/>
      <c r="AZ66" s="311"/>
      <c r="BA66" s="311"/>
      <c r="BB66" s="311"/>
      <c r="BC66" s="311"/>
      <c r="BD66" s="311"/>
      <c r="BE66" s="311"/>
      <c r="BF66" s="311"/>
      <c r="BG66" s="311"/>
      <c r="BH66" s="311"/>
      <c r="BI66" s="311"/>
      <c r="BJ66" s="311"/>
      <c r="BK66" s="311"/>
      <c r="BL66" s="311"/>
      <c r="BM66" s="311"/>
      <c r="BN66" s="311"/>
      <c r="BO66" s="311"/>
      <c r="BP66" s="311"/>
      <c r="BQ66" s="311"/>
      <c r="BR66" s="311"/>
      <c r="BS66" s="311"/>
      <c r="BT66" s="311"/>
      <c r="BU66" s="311"/>
      <c r="BV66" s="311"/>
      <c r="BW66" s="311"/>
      <c r="BX66" s="311"/>
      <c r="BY66" s="311"/>
      <c r="BZ66" s="311"/>
      <c r="CA66" s="311"/>
      <c r="CB66" s="311"/>
      <c r="CC66" s="311"/>
      <c r="CD66" s="311"/>
      <c r="CE66" s="311"/>
      <c r="CF66" s="311"/>
      <c r="CG66" s="311"/>
      <c r="CH66" s="311"/>
      <c r="CI66" s="311"/>
      <c r="CJ66" s="311"/>
      <c r="CK66" s="311"/>
      <c r="CL66" s="311"/>
      <c r="CM66" s="311"/>
      <c r="CN66" s="311"/>
      <c r="CO66" s="311"/>
    </row>
    <row r="67" spans="1:93" ht="30.75" customHeight="1" x14ac:dyDescent="0.25">
      <c r="A67" s="553"/>
      <c r="B67" s="553"/>
      <c r="I67" s="311"/>
      <c r="J67" s="311"/>
      <c r="K67" s="311"/>
      <c r="L67" s="311"/>
      <c r="M67" s="311"/>
      <c r="N67" s="311"/>
      <c r="O67" s="311"/>
      <c r="P67" s="311"/>
      <c r="Q67" s="311"/>
      <c r="R67" s="311"/>
      <c r="S67" s="311"/>
      <c r="T67" s="311"/>
      <c r="U67" s="311"/>
      <c r="V67" s="311"/>
      <c r="W67" s="311"/>
      <c r="X67" s="311"/>
      <c r="Y67" s="311"/>
      <c r="Z67" s="311"/>
      <c r="AA67" s="311"/>
      <c r="AB67" s="311"/>
      <c r="AC67" s="311"/>
      <c r="AD67" s="311"/>
      <c r="AE67" s="311"/>
      <c r="AF67" s="311"/>
      <c r="AG67" s="311"/>
      <c r="AH67" s="311"/>
      <c r="AI67" s="311"/>
      <c r="AJ67" s="311"/>
      <c r="AK67" s="311"/>
      <c r="AL67" s="311"/>
      <c r="AM67" s="311"/>
      <c r="AN67" s="311"/>
      <c r="AO67" s="311"/>
      <c r="AP67" s="311"/>
      <c r="AQ67" s="311"/>
      <c r="AR67" s="311"/>
      <c r="AS67" s="311"/>
      <c r="AT67" s="311"/>
      <c r="AU67" s="311"/>
      <c r="AV67" s="311"/>
      <c r="AW67" s="311"/>
      <c r="AX67" s="311"/>
      <c r="AY67" s="311"/>
      <c r="AZ67" s="311"/>
      <c r="BA67" s="311"/>
      <c r="BB67" s="311"/>
      <c r="BC67" s="311"/>
      <c r="BD67" s="311"/>
      <c r="BE67" s="311"/>
      <c r="BF67" s="311"/>
      <c r="BG67" s="311"/>
      <c r="BH67" s="311"/>
      <c r="BI67" s="311"/>
      <c r="BJ67" s="311"/>
      <c r="BK67" s="311"/>
      <c r="BL67" s="311"/>
      <c r="BM67" s="311"/>
      <c r="BN67" s="311"/>
      <c r="BO67" s="311"/>
      <c r="BP67" s="311"/>
      <c r="BQ67" s="311"/>
      <c r="BR67" s="311"/>
      <c r="BS67" s="311"/>
      <c r="BT67" s="311"/>
      <c r="BU67" s="311"/>
      <c r="BV67" s="311"/>
      <c r="BW67" s="311"/>
      <c r="BX67" s="311"/>
      <c r="BY67" s="311"/>
      <c r="BZ67" s="311"/>
      <c r="CA67" s="311"/>
      <c r="CB67" s="311"/>
      <c r="CC67" s="311"/>
      <c r="CD67" s="311"/>
      <c r="CE67" s="311"/>
      <c r="CF67" s="311"/>
      <c r="CG67" s="311"/>
      <c r="CH67" s="311"/>
      <c r="CI67" s="311"/>
      <c r="CJ67" s="311"/>
      <c r="CK67" s="311"/>
      <c r="CL67" s="311"/>
      <c r="CM67" s="311"/>
      <c r="CN67" s="311"/>
      <c r="CO67" s="311"/>
    </row>
    <row r="68" spans="1:93" ht="20.25" customHeight="1" thickBot="1" x14ac:dyDescent="0.3">
      <c r="A68" s="437" t="s">
        <v>513</v>
      </c>
      <c r="B68" s="437" t="s">
        <v>294</v>
      </c>
      <c r="I68" s="311"/>
      <c r="J68" s="311"/>
      <c r="K68" s="311"/>
      <c r="L68" s="311"/>
      <c r="M68" s="311"/>
      <c r="N68" s="311"/>
      <c r="O68" s="311"/>
      <c r="P68" s="311"/>
      <c r="Q68" s="311"/>
      <c r="R68" s="311"/>
      <c r="S68" s="311"/>
      <c r="T68" s="311"/>
      <c r="U68" s="311"/>
      <c r="V68" s="311"/>
      <c r="W68" s="311"/>
      <c r="X68" s="311"/>
      <c r="Y68" s="311"/>
      <c r="Z68" s="311"/>
      <c r="AA68" s="311"/>
      <c r="AB68" s="311"/>
      <c r="AC68" s="311"/>
      <c r="AD68" s="311"/>
      <c r="AE68" s="311"/>
      <c r="AF68" s="311"/>
      <c r="AG68" s="311"/>
      <c r="AH68" s="311"/>
      <c r="AI68" s="311"/>
      <c r="AJ68" s="311"/>
      <c r="AK68" s="311"/>
      <c r="AL68" s="311"/>
      <c r="AM68" s="311"/>
      <c r="AN68" s="311"/>
      <c r="AO68" s="311"/>
      <c r="AP68" s="311"/>
      <c r="AQ68" s="311"/>
      <c r="AR68" s="311"/>
      <c r="AS68" s="311"/>
      <c r="AT68" s="311"/>
      <c r="AU68" s="311"/>
      <c r="AV68" s="311"/>
      <c r="AW68" s="311"/>
      <c r="AX68" s="311"/>
      <c r="AY68" s="311"/>
      <c r="AZ68" s="311"/>
      <c r="BA68" s="311"/>
      <c r="BB68" s="311"/>
      <c r="BC68" s="311"/>
      <c r="BD68" s="311"/>
      <c r="BE68" s="311"/>
      <c r="BF68" s="311"/>
      <c r="BG68" s="311"/>
      <c r="BH68" s="311"/>
      <c r="BI68" s="311"/>
      <c r="BJ68" s="311"/>
      <c r="BK68" s="311"/>
      <c r="BL68" s="311"/>
      <c r="BM68" s="311"/>
      <c r="BN68" s="311"/>
      <c r="BO68" s="311"/>
      <c r="BP68" s="311"/>
      <c r="BQ68" s="311"/>
      <c r="BR68" s="311"/>
      <c r="BS68" s="311"/>
      <c r="BT68" s="311"/>
      <c r="BU68" s="311"/>
      <c r="BV68" s="311"/>
      <c r="BW68" s="311"/>
      <c r="BX68" s="311"/>
      <c r="BY68" s="311"/>
      <c r="BZ68" s="311"/>
      <c r="CA68" s="311"/>
      <c r="CB68" s="311"/>
      <c r="CC68" s="311"/>
      <c r="CD68" s="311"/>
      <c r="CE68" s="311"/>
      <c r="CF68" s="311"/>
      <c r="CG68" s="311"/>
      <c r="CH68" s="311"/>
      <c r="CI68" s="311"/>
      <c r="CJ68" s="311"/>
      <c r="CK68" s="311"/>
      <c r="CL68" s="311"/>
      <c r="CM68" s="311"/>
      <c r="CN68" s="311"/>
      <c r="CO68" s="311"/>
    </row>
    <row r="69" spans="1:93" ht="69" customHeight="1" thickBot="1" x14ac:dyDescent="0.3">
      <c r="A69" s="558" t="s">
        <v>514</v>
      </c>
      <c r="B69" s="559"/>
      <c r="I69" s="311"/>
      <c r="J69" s="311"/>
      <c r="K69" s="311"/>
      <c r="L69" s="311"/>
      <c r="M69" s="311"/>
      <c r="N69" s="311"/>
      <c r="O69" s="311"/>
      <c r="P69" s="311"/>
      <c r="Q69" s="311"/>
      <c r="R69" s="311"/>
      <c r="S69" s="311"/>
      <c r="T69" s="311"/>
      <c r="U69" s="311"/>
      <c r="V69" s="311"/>
      <c r="W69" s="311"/>
      <c r="X69" s="311"/>
      <c r="Y69" s="311"/>
      <c r="Z69" s="311"/>
      <c r="AA69" s="311"/>
      <c r="AB69" s="311"/>
      <c r="AC69" s="311"/>
      <c r="AD69" s="311"/>
      <c r="AE69" s="311"/>
      <c r="AF69" s="311"/>
      <c r="AG69" s="311"/>
      <c r="AH69" s="311"/>
      <c r="AI69" s="311"/>
      <c r="AJ69" s="311"/>
      <c r="AK69" s="311"/>
      <c r="AL69" s="311"/>
      <c r="AM69" s="311"/>
      <c r="AN69" s="311"/>
      <c r="AO69" s="311"/>
      <c r="AP69" s="311"/>
      <c r="AQ69" s="311"/>
      <c r="AR69" s="311"/>
      <c r="AS69" s="311"/>
      <c r="AT69" s="311"/>
      <c r="AU69" s="311"/>
      <c r="AV69" s="311"/>
      <c r="AW69" s="311"/>
      <c r="AX69" s="311"/>
      <c r="AY69" s="311"/>
      <c r="AZ69" s="311"/>
      <c r="BA69" s="311"/>
      <c r="BB69" s="311"/>
      <c r="BC69" s="311"/>
      <c r="BD69" s="311"/>
      <c r="BE69" s="311"/>
      <c r="BF69" s="311"/>
      <c r="BG69" s="311"/>
      <c r="BH69" s="311"/>
      <c r="BI69" s="311"/>
      <c r="BJ69" s="311"/>
      <c r="BK69" s="311"/>
      <c r="BL69" s="311"/>
      <c r="BM69" s="311"/>
      <c r="BN69" s="311"/>
      <c r="BO69" s="311"/>
      <c r="BP69" s="311"/>
      <c r="BQ69" s="311"/>
      <c r="BR69" s="311"/>
      <c r="BS69" s="311"/>
      <c r="BT69" s="311"/>
      <c r="BU69" s="311"/>
      <c r="BV69" s="311"/>
      <c r="BW69" s="311"/>
      <c r="BX69" s="311"/>
      <c r="BY69" s="311"/>
      <c r="BZ69" s="311"/>
      <c r="CA69" s="311"/>
      <c r="CB69" s="311"/>
      <c r="CC69" s="311"/>
      <c r="CD69" s="311"/>
      <c r="CE69" s="311"/>
      <c r="CF69" s="311"/>
      <c r="CG69" s="311"/>
      <c r="CH69" s="311"/>
      <c r="CI69" s="311"/>
      <c r="CJ69" s="311"/>
      <c r="CK69" s="311"/>
      <c r="CL69" s="311"/>
      <c r="CM69" s="311"/>
      <c r="CN69" s="311"/>
      <c r="CO69" s="311"/>
    </row>
    <row r="70" spans="1:93" ht="56.25" x14ac:dyDescent="0.25">
      <c r="A70" s="439" t="s">
        <v>515</v>
      </c>
      <c r="B70" s="439" t="s">
        <v>292</v>
      </c>
      <c r="I70" s="311"/>
      <c r="J70" s="311"/>
      <c r="K70" s="311"/>
      <c r="L70" s="311"/>
      <c r="M70" s="311"/>
      <c r="N70" s="311"/>
      <c r="O70" s="311"/>
      <c r="P70" s="311"/>
      <c r="Q70" s="311"/>
      <c r="R70" s="311"/>
      <c r="S70" s="311"/>
      <c r="T70" s="311"/>
      <c r="U70" s="311"/>
      <c r="V70" s="311"/>
      <c r="W70" s="311"/>
      <c r="X70" s="311"/>
      <c r="Y70" s="311"/>
      <c r="Z70" s="311"/>
      <c r="AA70" s="311"/>
      <c r="AB70" s="311"/>
      <c r="AC70" s="311"/>
      <c r="AD70" s="311"/>
      <c r="AE70" s="311"/>
      <c r="AF70" s="311"/>
      <c r="AG70" s="311"/>
      <c r="AH70" s="311"/>
      <c r="AI70" s="311"/>
      <c r="AJ70" s="311"/>
      <c r="AK70" s="311"/>
      <c r="AL70" s="311"/>
      <c r="AM70" s="311"/>
      <c r="AN70" s="311"/>
      <c r="AO70" s="311"/>
      <c r="AP70" s="311"/>
      <c r="AQ70" s="311"/>
      <c r="AR70" s="311"/>
      <c r="AS70" s="311"/>
      <c r="AT70" s="311"/>
      <c r="AU70" s="311"/>
      <c r="AV70" s="311"/>
      <c r="AW70" s="311"/>
      <c r="AX70" s="311"/>
      <c r="AY70" s="311"/>
      <c r="AZ70" s="311"/>
      <c r="BA70" s="311"/>
      <c r="BB70" s="311"/>
      <c r="BC70" s="311"/>
      <c r="BD70" s="311"/>
      <c r="BE70" s="311"/>
      <c r="BF70" s="311"/>
      <c r="BG70" s="311"/>
      <c r="BH70" s="311"/>
      <c r="BI70" s="311"/>
      <c r="BJ70" s="311"/>
      <c r="BK70" s="311"/>
      <c r="BL70" s="311"/>
      <c r="BM70" s="311"/>
      <c r="BN70" s="311"/>
      <c r="BO70" s="311"/>
      <c r="BP70" s="311"/>
      <c r="BQ70" s="311"/>
      <c r="BR70" s="311"/>
      <c r="BS70" s="311"/>
      <c r="BT70" s="311"/>
      <c r="BU70" s="311"/>
      <c r="BV70" s="311"/>
      <c r="BW70" s="311"/>
      <c r="BX70" s="311"/>
      <c r="BY70" s="311"/>
      <c r="BZ70" s="311"/>
      <c r="CA70" s="311"/>
      <c r="CB70" s="311"/>
      <c r="CC70" s="311"/>
      <c r="CD70" s="311"/>
      <c r="CE70" s="311"/>
      <c r="CF70" s="311"/>
      <c r="CG70" s="311"/>
      <c r="CH70" s="311"/>
      <c r="CI70" s="311"/>
      <c r="CJ70" s="311"/>
      <c r="CK70" s="311"/>
      <c r="CL70" s="311"/>
      <c r="CM70" s="311"/>
      <c r="CN70" s="311"/>
      <c r="CO70" s="311"/>
    </row>
    <row r="71" spans="1:93" ht="18.75" x14ac:dyDescent="0.3">
      <c r="A71" s="341" t="s">
        <v>310</v>
      </c>
      <c r="B71" s="342" t="s">
        <v>430</v>
      </c>
      <c r="I71" s="311"/>
      <c r="J71" s="311"/>
      <c r="K71" s="311"/>
      <c r="L71" s="311"/>
      <c r="M71" s="311"/>
      <c r="N71" s="311"/>
      <c r="O71" s="311"/>
      <c r="P71" s="311"/>
      <c r="Q71" s="311"/>
      <c r="R71" s="311"/>
      <c r="S71" s="311"/>
      <c r="T71" s="311"/>
      <c r="U71" s="311"/>
      <c r="V71" s="311"/>
      <c r="W71" s="311"/>
      <c r="X71" s="311"/>
      <c r="Y71" s="311"/>
      <c r="Z71" s="311"/>
      <c r="AA71" s="311"/>
      <c r="AB71" s="311"/>
      <c r="AC71" s="311"/>
      <c r="AD71" s="311"/>
      <c r="AE71" s="311"/>
      <c r="AF71" s="311"/>
      <c r="AG71" s="311"/>
      <c r="AH71" s="311"/>
      <c r="AI71" s="311"/>
      <c r="AJ71" s="311"/>
      <c r="AK71" s="311"/>
      <c r="AL71" s="311"/>
      <c r="AM71" s="311"/>
      <c r="AN71" s="311"/>
      <c r="AO71" s="311"/>
      <c r="AP71" s="311"/>
      <c r="AQ71" s="311"/>
      <c r="AR71" s="311"/>
      <c r="AS71" s="311"/>
      <c r="AT71" s="311"/>
      <c r="AU71" s="311"/>
      <c r="AV71" s="311"/>
      <c r="AW71" s="311"/>
      <c r="AX71" s="311"/>
      <c r="AY71" s="311"/>
      <c r="AZ71" s="311"/>
      <c r="BA71" s="311"/>
      <c r="BB71" s="311"/>
      <c r="BC71" s="311"/>
      <c r="BD71" s="311"/>
      <c r="BE71" s="311"/>
      <c r="BF71" s="311"/>
      <c r="BG71" s="311"/>
      <c r="BH71" s="311"/>
      <c r="BI71" s="311"/>
      <c r="BJ71" s="311"/>
      <c r="BK71" s="311"/>
      <c r="BL71" s="311"/>
      <c r="BM71" s="311"/>
      <c r="BN71" s="311"/>
      <c r="BO71" s="311"/>
      <c r="BP71" s="311"/>
      <c r="BQ71" s="311"/>
      <c r="BR71" s="311"/>
      <c r="BS71" s="311"/>
      <c r="BT71" s="311"/>
      <c r="BU71" s="311"/>
      <c r="BV71" s="311"/>
      <c r="BW71" s="311"/>
      <c r="BX71" s="311"/>
      <c r="BY71" s="311"/>
      <c r="BZ71" s="311"/>
      <c r="CA71" s="311"/>
      <c r="CB71" s="311"/>
      <c r="CC71" s="311"/>
      <c r="CD71" s="311"/>
      <c r="CE71" s="311"/>
      <c r="CF71" s="311"/>
      <c r="CG71" s="311"/>
      <c r="CH71" s="311"/>
      <c r="CI71" s="311"/>
      <c r="CJ71" s="311"/>
      <c r="CK71" s="311"/>
      <c r="CL71" s="311"/>
      <c r="CM71" s="311"/>
      <c r="CN71" s="311"/>
      <c r="CO71" s="311"/>
    </row>
    <row r="72" spans="1:93" x14ac:dyDescent="0.25">
      <c r="A72" s="343"/>
      <c r="B72" s="343"/>
      <c r="I72" s="311"/>
      <c r="J72" s="311"/>
      <c r="K72" s="311"/>
      <c r="L72" s="311"/>
      <c r="M72" s="311"/>
      <c r="N72" s="311"/>
      <c r="O72" s="311"/>
      <c r="P72" s="311"/>
      <c r="Q72" s="311"/>
      <c r="R72" s="311"/>
      <c r="S72" s="311"/>
      <c r="T72" s="311"/>
      <c r="U72" s="311"/>
      <c r="V72" s="311"/>
      <c r="W72" s="311"/>
      <c r="X72" s="311"/>
      <c r="Y72" s="311"/>
      <c r="Z72" s="311"/>
      <c r="AA72" s="311"/>
      <c r="AB72" s="311"/>
      <c r="AC72" s="311"/>
      <c r="AD72" s="311"/>
      <c r="AE72" s="311"/>
      <c r="AF72" s="311"/>
      <c r="AG72" s="311"/>
      <c r="AH72" s="311"/>
      <c r="AI72" s="311"/>
      <c r="AJ72" s="311"/>
      <c r="AK72" s="311"/>
      <c r="AL72" s="311"/>
      <c r="AM72" s="311"/>
      <c r="AN72" s="311"/>
      <c r="AO72" s="311"/>
      <c r="AP72" s="311"/>
      <c r="AQ72" s="311"/>
      <c r="AR72" s="311"/>
      <c r="AS72" s="311"/>
      <c r="AT72" s="311"/>
      <c r="AU72" s="311"/>
      <c r="AV72" s="311"/>
      <c r="AW72" s="311"/>
      <c r="AX72" s="311"/>
      <c r="AY72" s="311"/>
      <c r="AZ72" s="311"/>
      <c r="BA72" s="311"/>
      <c r="BB72" s="311"/>
      <c r="BC72" s="311"/>
      <c r="BD72" s="311"/>
      <c r="BE72" s="311"/>
      <c r="BF72" s="311"/>
      <c r="BG72" s="311"/>
      <c r="BH72" s="311"/>
      <c r="BI72" s="311"/>
      <c r="BJ72" s="311"/>
      <c r="BK72" s="311"/>
      <c r="BL72" s="311"/>
      <c r="BM72" s="311"/>
      <c r="BN72" s="311"/>
      <c r="BO72" s="311"/>
      <c r="BP72" s="311"/>
      <c r="BQ72" s="311"/>
      <c r="BR72" s="311"/>
      <c r="BS72" s="311"/>
      <c r="BT72" s="311"/>
      <c r="BU72" s="311"/>
      <c r="BV72" s="311"/>
      <c r="BW72" s="311"/>
      <c r="BX72" s="311"/>
      <c r="BY72" s="311"/>
      <c r="BZ72" s="311"/>
      <c r="CA72" s="311"/>
      <c r="CB72" s="311"/>
      <c r="CC72" s="311"/>
      <c r="CD72" s="311"/>
      <c r="CE72" s="311"/>
      <c r="CF72" s="311"/>
      <c r="CG72" s="311"/>
      <c r="CH72" s="311"/>
      <c r="CI72" s="311"/>
      <c r="CJ72" s="311"/>
      <c r="CK72" s="311"/>
      <c r="CL72" s="311"/>
      <c r="CM72" s="311"/>
      <c r="CN72" s="311"/>
      <c r="CO72" s="311"/>
    </row>
    <row r="73" spans="1:93" x14ac:dyDescent="0.25">
      <c r="A73" s="343"/>
      <c r="B73" s="343"/>
      <c r="I73" s="311"/>
      <c r="J73" s="311"/>
      <c r="K73" s="311"/>
      <c r="L73" s="311"/>
      <c r="M73" s="311"/>
      <c r="N73" s="311"/>
      <c r="O73" s="311"/>
      <c r="P73" s="311"/>
      <c r="Q73" s="311"/>
      <c r="R73" s="311"/>
      <c r="S73" s="311"/>
      <c r="T73" s="311"/>
      <c r="U73" s="311"/>
      <c r="V73" s="311"/>
      <c r="W73" s="311"/>
      <c r="X73" s="311"/>
      <c r="Y73" s="311"/>
      <c r="Z73" s="311"/>
      <c r="AA73" s="311"/>
      <c r="AB73" s="311"/>
      <c r="AC73" s="311"/>
      <c r="AD73" s="311"/>
      <c r="AE73" s="311"/>
      <c r="AF73" s="311"/>
      <c r="AG73" s="311"/>
      <c r="AH73" s="311"/>
      <c r="AI73" s="311"/>
      <c r="AJ73" s="311"/>
      <c r="AK73" s="311"/>
      <c r="AL73" s="311"/>
      <c r="AM73" s="311"/>
      <c r="AN73" s="311"/>
      <c r="AO73" s="311"/>
      <c r="AP73" s="311"/>
      <c r="AQ73" s="311"/>
      <c r="AR73" s="311"/>
      <c r="AS73" s="311"/>
      <c r="AT73" s="311"/>
      <c r="AU73" s="311"/>
      <c r="AV73" s="311"/>
      <c r="AW73" s="311"/>
      <c r="AX73" s="311"/>
      <c r="AY73" s="311"/>
      <c r="AZ73" s="311"/>
      <c r="BA73" s="311"/>
      <c r="BB73" s="311"/>
      <c r="BC73" s="311"/>
      <c r="BD73" s="311"/>
      <c r="BE73" s="311"/>
      <c r="BF73" s="311"/>
      <c r="BG73" s="311"/>
      <c r="BH73" s="311"/>
      <c r="BI73" s="311"/>
      <c r="BJ73" s="311"/>
      <c r="BK73" s="311"/>
      <c r="BL73" s="311"/>
      <c r="BM73" s="311"/>
      <c r="BN73" s="311"/>
      <c r="BO73" s="311"/>
      <c r="BP73" s="311"/>
      <c r="BQ73" s="311"/>
      <c r="BR73" s="311"/>
      <c r="BS73" s="311"/>
      <c r="BT73" s="311"/>
      <c r="BU73" s="311"/>
      <c r="BV73" s="311"/>
      <c r="BW73" s="311"/>
      <c r="BX73" s="311"/>
      <c r="BY73" s="311"/>
      <c r="BZ73" s="311"/>
      <c r="CA73" s="311"/>
      <c r="CB73" s="311"/>
      <c r="CC73" s="311"/>
      <c r="CD73" s="311"/>
      <c r="CE73" s="311"/>
      <c r="CF73" s="311"/>
      <c r="CG73" s="311"/>
      <c r="CH73" s="311"/>
      <c r="CI73" s="311"/>
      <c r="CJ73" s="311"/>
      <c r="CK73" s="311"/>
      <c r="CL73" s="311"/>
      <c r="CM73" s="311"/>
      <c r="CN73" s="311"/>
      <c r="CO73" s="311"/>
    </row>
    <row r="81" spans="2:3" ht="18.75" x14ac:dyDescent="0.25">
      <c r="B81" s="547"/>
      <c r="C81" s="548"/>
    </row>
  </sheetData>
  <mergeCells count="12">
    <mergeCell ref="B81:C81"/>
    <mergeCell ref="A7:B7"/>
    <mergeCell ref="A8:B8"/>
    <mergeCell ref="A10:B10"/>
    <mergeCell ref="A37:A38"/>
    <mergeCell ref="B37:B38"/>
    <mergeCell ref="A44:A45"/>
    <mergeCell ref="B44:B45"/>
    <mergeCell ref="A65:B65"/>
    <mergeCell ref="A66:A67"/>
    <mergeCell ref="B66:B67"/>
    <mergeCell ref="A69:B6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5" sqref="C5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92" t="s">
        <v>333</v>
      </c>
    </row>
    <row r="2" spans="1:3" ht="15.75" x14ac:dyDescent="0.25">
      <c r="C2" s="292" t="s">
        <v>0</v>
      </c>
    </row>
    <row r="3" spans="1:3" ht="15.75" x14ac:dyDescent="0.25">
      <c r="C3" s="292" t="s">
        <v>1</v>
      </c>
    </row>
    <row r="4" spans="1:3" ht="15.75" x14ac:dyDescent="0.25">
      <c r="C4" s="292" t="s">
        <v>2</v>
      </c>
    </row>
    <row r="5" spans="1:3" x14ac:dyDescent="0.25">
      <c r="C5" s="309" t="s">
        <v>524</v>
      </c>
    </row>
    <row r="9" spans="1:3" ht="52.5" customHeight="1" x14ac:dyDescent="0.25">
      <c r="A9" s="565" t="s">
        <v>449</v>
      </c>
      <c r="B9" s="566"/>
      <c r="C9" s="566"/>
    </row>
    <row r="10" spans="1:3" ht="18.75" x14ac:dyDescent="0.3">
      <c r="A10" s="333"/>
    </row>
    <row r="11" spans="1:3" ht="18.75" x14ac:dyDescent="0.25">
      <c r="A11" s="317" t="s">
        <v>334</v>
      </c>
      <c r="B11" s="317" t="s">
        <v>335</v>
      </c>
      <c r="C11" s="317" t="s">
        <v>336</v>
      </c>
    </row>
    <row r="12" spans="1:3" ht="18.75" x14ac:dyDescent="0.25">
      <c r="A12" s="611" t="s">
        <v>337</v>
      </c>
      <c r="B12" s="612" t="s">
        <v>338</v>
      </c>
      <c r="C12" s="337" t="s">
        <v>339</v>
      </c>
    </row>
    <row r="13" spans="1:3" ht="18.75" x14ac:dyDescent="0.25">
      <c r="A13" s="611"/>
      <c r="B13" s="612"/>
      <c r="C13" s="337" t="s">
        <v>340</v>
      </c>
    </row>
    <row r="14" spans="1:3" ht="37.5" x14ac:dyDescent="0.25">
      <c r="A14" s="611"/>
      <c r="B14" s="612"/>
      <c r="C14" s="337" t="s">
        <v>341</v>
      </c>
    </row>
    <row r="15" spans="1:3" ht="18.75" x14ac:dyDescent="0.25">
      <c r="A15" s="611"/>
      <c r="B15" s="612"/>
      <c r="C15" s="337" t="s">
        <v>342</v>
      </c>
    </row>
    <row r="16" spans="1:3" ht="18.75" x14ac:dyDescent="0.25">
      <c r="A16" s="611"/>
      <c r="B16" s="612"/>
      <c r="C16" s="337" t="s">
        <v>343</v>
      </c>
    </row>
    <row r="17" spans="1:3" ht="18.75" x14ac:dyDescent="0.25">
      <c r="A17" s="611"/>
      <c r="B17" s="612"/>
      <c r="C17" s="337" t="s">
        <v>344</v>
      </c>
    </row>
    <row r="18" spans="1:3" ht="37.5" x14ac:dyDescent="0.25">
      <c r="A18" s="611"/>
      <c r="B18" s="612"/>
      <c r="C18" s="337" t="s">
        <v>345</v>
      </c>
    </row>
    <row r="19" spans="1:3" ht="37.5" x14ac:dyDescent="0.25">
      <c r="A19" s="611"/>
      <c r="B19" s="612"/>
      <c r="C19" s="337" t="s">
        <v>346</v>
      </c>
    </row>
    <row r="20" spans="1:3" ht="18.75" x14ac:dyDescent="0.25">
      <c r="A20" s="611" t="s">
        <v>347</v>
      </c>
      <c r="B20" s="612" t="s">
        <v>348</v>
      </c>
      <c r="C20" s="337" t="s">
        <v>339</v>
      </c>
    </row>
    <row r="21" spans="1:3" ht="18.75" x14ac:dyDescent="0.25">
      <c r="A21" s="611"/>
      <c r="B21" s="612"/>
      <c r="C21" s="337" t="s">
        <v>340</v>
      </c>
    </row>
    <row r="22" spans="1:3" ht="37.5" x14ac:dyDescent="0.25">
      <c r="A22" s="611"/>
      <c r="B22" s="612"/>
      <c r="C22" s="337" t="s">
        <v>341</v>
      </c>
    </row>
    <row r="23" spans="1:3" ht="18.75" x14ac:dyDescent="0.25">
      <c r="A23" s="611"/>
      <c r="B23" s="612"/>
      <c r="C23" s="337" t="s">
        <v>342</v>
      </c>
    </row>
    <row r="24" spans="1:3" ht="18.75" x14ac:dyDescent="0.25">
      <c r="A24" s="611"/>
      <c r="B24" s="612"/>
      <c r="C24" s="337" t="s">
        <v>343</v>
      </c>
    </row>
    <row r="25" spans="1:3" ht="18.75" x14ac:dyDescent="0.25">
      <c r="A25" s="611" t="s">
        <v>349</v>
      </c>
      <c r="B25" s="612" t="s">
        <v>350</v>
      </c>
      <c r="C25" s="337" t="s">
        <v>339</v>
      </c>
    </row>
    <row r="26" spans="1:3" ht="18.75" x14ac:dyDescent="0.25">
      <c r="A26" s="611"/>
      <c r="B26" s="612"/>
      <c r="C26" s="337" t="s">
        <v>340</v>
      </c>
    </row>
    <row r="27" spans="1:3" ht="37.5" x14ac:dyDescent="0.25">
      <c r="A27" s="611"/>
      <c r="B27" s="612"/>
      <c r="C27" s="337" t="s">
        <v>341</v>
      </c>
    </row>
    <row r="28" spans="1:3" ht="18.75" x14ac:dyDescent="0.25">
      <c r="A28" s="611"/>
      <c r="B28" s="612"/>
      <c r="C28" s="337" t="s">
        <v>342</v>
      </c>
    </row>
    <row r="29" spans="1:3" ht="18.75" x14ac:dyDescent="0.25">
      <c r="A29" s="611"/>
      <c r="B29" s="612"/>
      <c r="C29" s="337" t="s">
        <v>351</v>
      </c>
    </row>
    <row r="30" spans="1:3" ht="18.75" x14ac:dyDescent="0.25">
      <c r="A30" s="611"/>
      <c r="B30" s="612"/>
      <c r="C30" s="337" t="s">
        <v>352</v>
      </c>
    </row>
    <row r="31" spans="1:3" ht="75" x14ac:dyDescent="0.25">
      <c r="A31" s="338" t="s">
        <v>353</v>
      </c>
      <c r="B31" s="337" t="s">
        <v>354</v>
      </c>
      <c r="C31" s="337" t="s">
        <v>355</v>
      </c>
    </row>
    <row r="32" spans="1:3" ht="15.75" x14ac:dyDescent="0.25">
      <c r="A32" s="339"/>
    </row>
    <row r="33" spans="1:3" ht="18.75" x14ac:dyDescent="0.3">
      <c r="A33" s="594" t="s">
        <v>448</v>
      </c>
      <c r="B33" s="594"/>
      <c r="C33" s="594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3"/>
  <sheetViews>
    <sheetView workbookViewId="0">
      <selection sqref="A1:A1048576"/>
    </sheetView>
  </sheetViews>
  <sheetFormatPr defaultRowHeight="15" x14ac:dyDescent="0.25"/>
  <cols>
    <col min="3" max="3" width="46" customWidth="1"/>
    <col min="4" max="4" width="22.28515625" customWidth="1"/>
    <col min="5" max="5" width="0.85546875" customWidth="1"/>
  </cols>
  <sheetData>
    <row r="1" spans="2:5" ht="15.75" x14ac:dyDescent="0.25">
      <c r="E1" s="367" t="s">
        <v>385</v>
      </c>
    </row>
    <row r="2" spans="2:5" ht="15.75" x14ac:dyDescent="0.25">
      <c r="E2" s="367" t="s">
        <v>0</v>
      </c>
    </row>
    <row r="3" spans="2:5" ht="15.75" x14ac:dyDescent="0.25">
      <c r="E3" s="367" t="s">
        <v>1</v>
      </c>
    </row>
    <row r="4" spans="2:5" ht="15.75" x14ac:dyDescent="0.25">
      <c r="E4" s="367" t="s">
        <v>2</v>
      </c>
    </row>
    <row r="5" spans="2:5" x14ac:dyDescent="0.25">
      <c r="D5" s="564" t="s">
        <v>521</v>
      </c>
      <c r="E5" s="548"/>
    </row>
    <row r="6" spans="2:5" ht="15.75" x14ac:dyDescent="0.25">
      <c r="D6" s="368"/>
    </row>
    <row r="7" spans="2:5" ht="60" customHeight="1" x14ac:dyDescent="0.25">
      <c r="B7" s="615" t="s">
        <v>450</v>
      </c>
      <c r="C7" s="615"/>
      <c r="D7" s="615"/>
    </row>
    <row r="8" spans="2:5" ht="18.75" x14ac:dyDescent="0.3">
      <c r="B8" s="382"/>
      <c r="D8" s="383" t="s">
        <v>3</v>
      </c>
    </row>
    <row r="9" spans="2:5" ht="18.75" x14ac:dyDescent="0.25">
      <c r="B9" s="375" t="s">
        <v>363</v>
      </c>
      <c r="C9" s="375" t="s">
        <v>4</v>
      </c>
      <c r="D9" s="375" t="s">
        <v>164</v>
      </c>
    </row>
    <row r="10" spans="2:5" ht="56.25" x14ac:dyDescent="0.25">
      <c r="B10" s="616" t="s">
        <v>337</v>
      </c>
      <c r="C10" s="372" t="s">
        <v>386</v>
      </c>
      <c r="D10" s="384">
        <v>0</v>
      </c>
    </row>
    <row r="11" spans="2:5" ht="18.75" x14ac:dyDescent="0.25">
      <c r="B11" s="617"/>
      <c r="C11" s="372" t="s">
        <v>269</v>
      </c>
      <c r="D11" s="384"/>
    </row>
    <row r="12" spans="2:5" ht="18.75" x14ac:dyDescent="0.25">
      <c r="B12" s="617"/>
      <c r="C12" s="372" t="s">
        <v>387</v>
      </c>
      <c r="D12" s="384">
        <v>0</v>
      </c>
    </row>
    <row r="13" spans="2:5" ht="18.75" x14ac:dyDescent="0.25">
      <c r="B13" s="618"/>
      <c r="C13" s="372" t="s">
        <v>388</v>
      </c>
      <c r="D13" s="384">
        <v>0</v>
      </c>
    </row>
    <row r="14" spans="2:5" ht="112.5" x14ac:dyDescent="0.25">
      <c r="B14" s="616" t="s">
        <v>389</v>
      </c>
      <c r="C14" s="372" t="s">
        <v>390</v>
      </c>
      <c r="D14" s="384">
        <v>1000</v>
      </c>
    </row>
    <row r="15" spans="2:5" ht="18.75" x14ac:dyDescent="0.25">
      <c r="B15" s="617"/>
      <c r="C15" s="372" t="s">
        <v>391</v>
      </c>
      <c r="D15" s="384"/>
    </row>
    <row r="16" spans="2:5" ht="18.75" x14ac:dyDescent="0.25">
      <c r="B16" s="617"/>
      <c r="C16" s="372" t="s">
        <v>387</v>
      </c>
      <c r="D16" s="384">
        <v>1000</v>
      </c>
    </row>
    <row r="17" spans="2:4" ht="18.75" x14ac:dyDescent="0.25">
      <c r="B17" s="618"/>
      <c r="C17" s="372" t="s">
        <v>388</v>
      </c>
      <c r="D17" s="384">
        <v>1000</v>
      </c>
    </row>
    <row r="18" spans="2:4" ht="75" x14ac:dyDescent="0.25">
      <c r="B18" s="616" t="s">
        <v>392</v>
      </c>
      <c r="C18" s="372" t="s">
        <v>393</v>
      </c>
      <c r="D18" s="384">
        <v>0</v>
      </c>
    </row>
    <row r="19" spans="2:4" ht="18.75" x14ac:dyDescent="0.25">
      <c r="B19" s="617"/>
      <c r="C19" s="372" t="s">
        <v>391</v>
      </c>
      <c r="D19" s="384"/>
    </row>
    <row r="20" spans="2:4" ht="18.75" x14ac:dyDescent="0.25">
      <c r="B20" s="617"/>
      <c r="C20" s="372" t="s">
        <v>387</v>
      </c>
      <c r="D20" s="384">
        <v>0</v>
      </c>
    </row>
    <row r="21" spans="2:4" ht="18.75" x14ac:dyDescent="0.25">
      <c r="B21" s="618"/>
      <c r="C21" s="372" t="s">
        <v>388</v>
      </c>
      <c r="D21" s="384">
        <v>0</v>
      </c>
    </row>
    <row r="23" spans="2:4" s="385" customFormat="1" ht="66.75" customHeight="1" x14ac:dyDescent="0.25">
      <c r="B23" s="613" t="s">
        <v>453</v>
      </c>
      <c r="C23" s="614"/>
      <c r="D23" s="614"/>
    </row>
  </sheetData>
  <mergeCells count="6">
    <mergeCell ref="B23:D23"/>
    <mergeCell ref="D5:E5"/>
    <mergeCell ref="B7:D7"/>
    <mergeCell ref="B10:B13"/>
    <mergeCell ref="B14:B17"/>
    <mergeCell ref="B18:B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367" t="s">
        <v>394</v>
      </c>
    </row>
    <row r="2" spans="1:8" ht="15.75" x14ac:dyDescent="0.25">
      <c r="H2" s="367" t="s">
        <v>0</v>
      </c>
    </row>
    <row r="3" spans="1:8" ht="15.75" x14ac:dyDescent="0.25">
      <c r="H3" s="367" t="s">
        <v>1</v>
      </c>
    </row>
    <row r="4" spans="1:8" ht="15.75" x14ac:dyDescent="0.25">
      <c r="H4" s="367" t="s">
        <v>2</v>
      </c>
    </row>
    <row r="5" spans="1:8" x14ac:dyDescent="0.25">
      <c r="G5" s="564" t="s">
        <v>521</v>
      </c>
      <c r="H5" s="548"/>
    </row>
    <row r="6" spans="1:8" ht="15.75" x14ac:dyDescent="0.25">
      <c r="H6" s="368"/>
    </row>
    <row r="7" spans="1:8" ht="39.75" customHeight="1" x14ac:dyDescent="0.25">
      <c r="A7" s="615" t="s">
        <v>454</v>
      </c>
      <c r="B7" s="615"/>
      <c r="C7" s="615"/>
      <c r="D7" s="615"/>
      <c r="E7" s="615"/>
      <c r="F7" s="615"/>
      <c r="G7" s="615"/>
      <c r="H7" s="615"/>
    </row>
    <row r="9" spans="1:8" ht="18.75" x14ac:dyDescent="0.25">
      <c r="A9" s="620" t="s">
        <v>362</v>
      </c>
      <c r="B9" s="620"/>
      <c r="C9" s="620"/>
      <c r="D9" s="620"/>
      <c r="E9" s="620"/>
      <c r="F9" s="620"/>
      <c r="G9" s="620"/>
      <c r="H9" s="620"/>
    </row>
    <row r="10" spans="1:8" ht="18.75" x14ac:dyDescent="0.3">
      <c r="A10" s="369"/>
    </row>
    <row r="11" spans="1:8" ht="18.75" x14ac:dyDescent="0.25">
      <c r="A11" s="621" t="s">
        <v>363</v>
      </c>
      <c r="B11" s="621" t="s">
        <v>364</v>
      </c>
      <c r="C11" s="621" t="s">
        <v>365</v>
      </c>
      <c r="D11" s="621" t="s">
        <v>366</v>
      </c>
      <c r="E11" s="621" t="s">
        <v>367</v>
      </c>
      <c r="F11" s="621"/>
      <c r="G11" s="621"/>
      <c r="H11" s="621"/>
    </row>
    <row r="12" spans="1:8" ht="112.5" x14ac:dyDescent="0.25">
      <c r="A12" s="621"/>
      <c r="B12" s="621"/>
      <c r="C12" s="621"/>
      <c r="D12" s="621"/>
      <c r="E12" s="370" t="s">
        <v>368</v>
      </c>
      <c r="F12" s="370" t="s">
        <v>369</v>
      </c>
      <c r="G12" s="370" t="s">
        <v>370</v>
      </c>
      <c r="H12" s="370" t="s">
        <v>371</v>
      </c>
    </row>
    <row r="13" spans="1:8" ht="18.75" x14ac:dyDescent="0.25">
      <c r="A13" s="371">
        <v>1</v>
      </c>
      <c r="B13" s="371">
        <v>2</v>
      </c>
      <c r="C13" s="371">
        <v>3</v>
      </c>
      <c r="D13" s="371">
        <v>4</v>
      </c>
      <c r="E13" s="371">
        <v>5</v>
      </c>
      <c r="F13" s="371">
        <v>6</v>
      </c>
      <c r="G13" s="371">
        <v>7</v>
      </c>
      <c r="H13" s="371">
        <v>8</v>
      </c>
    </row>
    <row r="14" spans="1:8" ht="18.75" x14ac:dyDescent="0.25">
      <c r="A14" s="372"/>
      <c r="B14" s="372"/>
      <c r="C14" s="372"/>
      <c r="D14" s="373">
        <v>0</v>
      </c>
      <c r="E14" s="372"/>
      <c r="F14" s="372"/>
      <c r="G14" s="372"/>
      <c r="H14" s="372"/>
    </row>
    <row r="15" spans="1:8" ht="18.75" x14ac:dyDescent="0.25">
      <c r="A15" s="372"/>
      <c r="B15" s="374" t="s">
        <v>372</v>
      </c>
      <c r="C15" s="372"/>
      <c r="D15" s="373">
        <v>0</v>
      </c>
      <c r="E15" s="372"/>
      <c r="F15" s="372"/>
      <c r="G15" s="372"/>
      <c r="H15" s="372"/>
    </row>
    <row r="16" spans="1:8" ht="18.75" x14ac:dyDescent="0.3">
      <c r="A16" s="369"/>
    </row>
    <row r="17" spans="1:8" ht="18.75" x14ac:dyDescent="0.25">
      <c r="A17" s="620" t="s">
        <v>373</v>
      </c>
      <c r="B17" s="620"/>
      <c r="C17" s="620"/>
      <c r="D17" s="620"/>
      <c r="E17" s="620"/>
      <c r="F17" s="620"/>
      <c r="G17" s="620"/>
      <c r="H17" s="620"/>
    </row>
    <row r="18" spans="1:8" ht="18.75" x14ac:dyDescent="0.3">
      <c r="A18" s="369"/>
    </row>
    <row r="19" spans="1:8" ht="37.5" x14ac:dyDescent="0.25">
      <c r="A19" s="621" t="s">
        <v>374</v>
      </c>
      <c r="B19" s="621"/>
      <c r="C19" s="621"/>
      <c r="D19" s="621"/>
      <c r="E19" s="621"/>
      <c r="F19" s="370" t="s">
        <v>375</v>
      </c>
    </row>
    <row r="20" spans="1:8" ht="18.75" x14ac:dyDescent="0.25">
      <c r="A20" s="622">
        <v>1</v>
      </c>
      <c r="B20" s="622"/>
      <c r="C20" s="622"/>
      <c r="D20" s="622"/>
      <c r="E20" s="622"/>
      <c r="F20" s="371">
        <v>2</v>
      </c>
    </row>
    <row r="21" spans="1:8" ht="18.75" x14ac:dyDescent="0.25">
      <c r="A21" s="622" t="s">
        <v>376</v>
      </c>
      <c r="B21" s="622"/>
      <c r="C21" s="622"/>
      <c r="D21" s="622"/>
      <c r="E21" s="622"/>
      <c r="F21" s="376">
        <v>0</v>
      </c>
    </row>
    <row r="23" spans="1:8" s="377" customFormat="1" ht="65.25" customHeight="1" x14ac:dyDescent="0.3">
      <c r="A23" s="623" t="s">
        <v>411</v>
      </c>
      <c r="B23" s="614"/>
      <c r="C23" s="614"/>
      <c r="D23" s="614"/>
      <c r="E23" s="614"/>
      <c r="F23" s="614"/>
      <c r="G23" s="614"/>
      <c r="H23" s="614"/>
    </row>
    <row r="24" spans="1:8" ht="18.75" x14ac:dyDescent="0.3">
      <c r="B24" s="619"/>
      <c r="C24" s="619"/>
      <c r="D24" s="619"/>
      <c r="E24" s="619"/>
      <c r="F24" s="619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topLeftCell="A4" workbookViewId="0">
      <selection activeCell="A13" sqref="A13:A15"/>
    </sheetView>
  </sheetViews>
  <sheetFormatPr defaultRowHeight="15" x14ac:dyDescent="0.25"/>
  <cols>
    <col min="1" max="1" width="156.85546875" customWidth="1"/>
    <col min="2" max="2" width="16.85546875" customWidth="1"/>
    <col min="3" max="3" width="28.42578125" customWidth="1"/>
    <col min="4" max="4" width="22.42578125" customWidth="1"/>
    <col min="5" max="5" width="18.140625" customWidth="1"/>
  </cols>
  <sheetData>
    <row r="1" spans="1:6" ht="15" customHeight="1" x14ac:dyDescent="0.3">
      <c r="B1" s="625" t="s">
        <v>377</v>
      </c>
      <c r="C1" s="625"/>
      <c r="D1" s="625"/>
      <c r="E1" s="625"/>
      <c r="F1" s="625"/>
    </row>
    <row r="2" spans="1:6" ht="93" customHeight="1" x14ac:dyDescent="0.3">
      <c r="B2" s="626" t="s">
        <v>518</v>
      </c>
      <c r="C2" s="627"/>
      <c r="D2" s="378"/>
      <c r="E2" s="378"/>
    </row>
    <row r="3" spans="1:6" ht="18" customHeight="1" x14ac:dyDescent="0.25">
      <c r="B3" s="628" t="s">
        <v>521</v>
      </c>
      <c r="C3" s="628"/>
      <c r="D3" s="628"/>
      <c r="E3" s="628"/>
      <c r="F3" s="379"/>
    </row>
    <row r="4" spans="1:6" ht="18.75" x14ac:dyDescent="0.3">
      <c r="B4" s="625" t="s">
        <v>528</v>
      </c>
      <c r="C4" s="625"/>
      <c r="D4" s="625"/>
      <c r="E4" s="625"/>
      <c r="F4" s="625"/>
    </row>
    <row r="5" spans="1:6" ht="18.75" x14ac:dyDescent="0.3">
      <c r="A5" s="377"/>
    </row>
    <row r="6" spans="1:6" ht="18.75" x14ac:dyDescent="0.3">
      <c r="A6" s="377"/>
    </row>
    <row r="7" spans="1:6" ht="18.75" x14ac:dyDescent="0.3">
      <c r="A7" s="629" t="s">
        <v>451</v>
      </c>
      <c r="B7" s="629"/>
      <c r="C7" s="629"/>
      <c r="D7" s="629"/>
      <c r="E7" s="629"/>
      <c r="F7" s="629"/>
    </row>
    <row r="8" spans="1:6" ht="18.75" x14ac:dyDescent="0.3">
      <c r="A8" s="369"/>
    </row>
    <row r="9" spans="1:6" ht="19.5" thickBot="1" x14ac:dyDescent="0.35">
      <c r="A9" s="369"/>
    </row>
    <row r="10" spans="1:6" ht="42.75" customHeight="1" thickBot="1" x14ac:dyDescent="0.35">
      <c r="A10" s="380" t="s">
        <v>378</v>
      </c>
      <c r="B10" s="381" t="s">
        <v>379</v>
      </c>
    </row>
    <row r="11" spans="1:6" ht="50.25" customHeight="1" thickBot="1" x14ac:dyDescent="0.35">
      <c r="A11" s="445" t="s">
        <v>380</v>
      </c>
      <c r="B11" s="381">
        <v>100</v>
      </c>
    </row>
    <row r="12" spans="1:6" ht="69.75" customHeight="1" thickBot="1" x14ac:dyDescent="0.35">
      <c r="A12" s="446" t="s">
        <v>381</v>
      </c>
      <c r="B12" s="441">
        <v>100</v>
      </c>
    </row>
    <row r="13" spans="1:6" ht="33" customHeight="1" thickBot="1" x14ac:dyDescent="0.35">
      <c r="A13" s="447" t="s">
        <v>382</v>
      </c>
      <c r="B13" s="442">
        <v>100</v>
      </c>
    </row>
    <row r="14" spans="1:6" ht="60" customHeight="1" thickBot="1" x14ac:dyDescent="0.35">
      <c r="A14" s="447" t="s">
        <v>529</v>
      </c>
      <c r="B14" s="442" t="s">
        <v>383</v>
      </c>
    </row>
    <row r="15" spans="1:6" ht="58.5" customHeight="1" thickBot="1" x14ac:dyDescent="0.35">
      <c r="A15" s="448" t="s">
        <v>384</v>
      </c>
      <c r="B15" s="443">
        <v>100</v>
      </c>
    </row>
    <row r="16" spans="1:6" ht="18.75" x14ac:dyDescent="0.3">
      <c r="A16" s="377"/>
      <c r="B16" s="444"/>
    </row>
    <row r="17" spans="1:2" ht="31.5" customHeight="1" x14ac:dyDescent="0.3">
      <c r="A17" s="624" t="s">
        <v>452</v>
      </c>
      <c r="B17" s="624"/>
    </row>
    <row r="18" spans="1:2" ht="18.75" x14ac:dyDescent="0.3">
      <c r="A18" s="444"/>
      <c r="B18" s="444"/>
    </row>
  </sheetData>
  <mergeCells count="6">
    <mergeCell ref="A17:B17"/>
    <mergeCell ref="B1:F1"/>
    <mergeCell ref="B2:C2"/>
    <mergeCell ref="B3:E3"/>
    <mergeCell ref="B4:F4"/>
    <mergeCell ref="A7:F7"/>
  </mergeCells>
  <pageMargins left="0.7" right="0.7" top="0.75" bottom="0.75" header="0.3" footer="0.3"/>
  <pageSetup paperSize="9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opLeftCell="A16" zoomScale="80" zoomScaleNormal="80" zoomScaleSheetLayoutView="106" workbookViewId="0">
      <selection activeCell="J29" sqref="J29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66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291" t="s">
        <v>239</v>
      </c>
    </row>
    <row r="2" spans="1:12" ht="15.75" x14ac:dyDescent="0.25">
      <c r="C2" s="89" t="s">
        <v>0</v>
      </c>
    </row>
    <row r="3" spans="1:12" ht="15.75" x14ac:dyDescent="0.25">
      <c r="C3" s="89" t="s">
        <v>1</v>
      </c>
    </row>
    <row r="4" spans="1:12" ht="15.75" x14ac:dyDescent="0.25">
      <c r="C4" s="89" t="s">
        <v>2</v>
      </c>
    </row>
    <row r="5" spans="1:12" x14ac:dyDescent="0.25">
      <c r="B5" s="564" t="s">
        <v>532</v>
      </c>
      <c r="C5" s="548"/>
    </row>
    <row r="6" spans="1:12" x14ac:dyDescent="0.25">
      <c r="B6" s="564"/>
      <c r="C6" s="548"/>
    </row>
    <row r="7" spans="1:12" ht="15.75" x14ac:dyDescent="0.25">
      <c r="C7" s="291" t="s">
        <v>543</v>
      </c>
    </row>
    <row r="8" spans="1:12" ht="15.75" x14ac:dyDescent="0.25">
      <c r="C8" s="89" t="s">
        <v>0</v>
      </c>
    </row>
    <row r="9" spans="1:12" ht="15.75" x14ac:dyDescent="0.25">
      <c r="C9" s="89" t="s">
        <v>1</v>
      </c>
    </row>
    <row r="10" spans="1:12" ht="15.75" x14ac:dyDescent="0.25">
      <c r="C10" s="89" t="s">
        <v>2</v>
      </c>
    </row>
    <row r="11" spans="1:12" x14ac:dyDescent="0.25">
      <c r="B11" s="564" t="s">
        <v>544</v>
      </c>
      <c r="C11" s="548"/>
    </row>
    <row r="12" spans="1:12" ht="33.75" customHeight="1" x14ac:dyDescent="0.3">
      <c r="A12" s="562" t="s">
        <v>402</v>
      </c>
      <c r="B12" s="562"/>
      <c r="C12" s="562"/>
      <c r="L12" s="406"/>
    </row>
    <row r="13" spans="1:12" ht="18.75" x14ac:dyDescent="0.3">
      <c r="A13" s="562"/>
      <c r="B13" s="562"/>
      <c r="C13" s="562"/>
    </row>
    <row r="14" spans="1:12" ht="18.75" x14ac:dyDescent="0.3">
      <c r="C14" s="90" t="s">
        <v>3</v>
      </c>
    </row>
    <row r="15" spans="1:12" ht="38.25" x14ac:dyDescent="0.25">
      <c r="A15" s="272" t="s">
        <v>238</v>
      </c>
      <c r="B15" s="272" t="s">
        <v>237</v>
      </c>
      <c r="C15" s="99" t="s">
        <v>164</v>
      </c>
      <c r="D15" s="45" t="s">
        <v>134</v>
      </c>
      <c r="E15" s="45" t="s">
        <v>133</v>
      </c>
    </row>
    <row r="16" spans="1:12" ht="18.75" x14ac:dyDescent="0.25">
      <c r="A16" s="272" t="s">
        <v>236</v>
      </c>
      <c r="B16" s="271" t="s">
        <v>235</v>
      </c>
      <c r="C16" s="259">
        <f>C17+C18+C20+C23+C24+C25+C19</f>
        <v>12691.4</v>
      </c>
      <c r="D16" s="260">
        <f>SUM(D17:D23)</f>
        <v>3772.3</v>
      </c>
      <c r="E16" s="47" t="e">
        <f>D16/#REF!*100</f>
        <v>#REF!</v>
      </c>
      <c r="G16">
        <v>10895.6</v>
      </c>
      <c r="H16" s="7">
        <v>0</v>
      </c>
    </row>
    <row r="17" spans="1:14" ht="18.75" x14ac:dyDescent="0.25">
      <c r="A17" s="301" t="s">
        <v>276</v>
      </c>
      <c r="B17" s="286" t="s">
        <v>234</v>
      </c>
      <c r="C17" s="273">
        <v>1800</v>
      </c>
      <c r="D17" s="262">
        <v>534.20000000000005</v>
      </c>
      <c r="E17" s="46" t="e">
        <f>D17/#REF!*100</f>
        <v>#REF!</v>
      </c>
      <c r="G17">
        <v>1150</v>
      </c>
      <c r="H17" s="7">
        <v>0</v>
      </c>
    </row>
    <row r="18" spans="1:14" ht="45.75" customHeight="1" x14ac:dyDescent="0.25">
      <c r="A18" s="287" t="s">
        <v>233</v>
      </c>
      <c r="B18" s="286" t="s">
        <v>232</v>
      </c>
      <c r="C18" s="263">
        <v>3761.9</v>
      </c>
      <c r="D18" s="274">
        <v>1075.9000000000001</v>
      </c>
      <c r="E18" s="46" t="e">
        <f>D18/#REF!*100</f>
        <v>#REF!</v>
      </c>
      <c r="G18">
        <v>2146.9</v>
      </c>
      <c r="H18" s="7">
        <v>-871.79999999999973</v>
      </c>
    </row>
    <row r="19" spans="1:14" ht="18.75" x14ac:dyDescent="0.25">
      <c r="A19" s="287" t="s">
        <v>396</v>
      </c>
      <c r="B19" s="286" t="s">
        <v>228</v>
      </c>
      <c r="C19" s="263">
        <v>290</v>
      </c>
      <c r="D19" s="274">
        <v>6.8</v>
      </c>
      <c r="E19" s="46" t="e">
        <v>#REF!</v>
      </c>
      <c r="G19">
        <v>10.6</v>
      </c>
      <c r="H19" s="7">
        <v>0</v>
      </c>
    </row>
    <row r="20" spans="1:14" ht="18.75" x14ac:dyDescent="0.25">
      <c r="A20" s="305" t="s">
        <v>397</v>
      </c>
      <c r="B20" s="286" t="s">
        <v>457</v>
      </c>
      <c r="C20" s="273">
        <v>4800</v>
      </c>
      <c r="D20" s="262">
        <v>1906.2</v>
      </c>
      <c r="E20" s="46" t="e">
        <f>D20/#REF!*100</f>
        <v>#REF!</v>
      </c>
      <c r="G20">
        <v>5760.2</v>
      </c>
      <c r="H20" s="7">
        <v>405</v>
      </c>
    </row>
    <row r="21" spans="1:14" ht="45.75" customHeight="1" x14ac:dyDescent="0.25">
      <c r="A21" s="305" t="s">
        <v>277</v>
      </c>
      <c r="B21" s="286" t="s">
        <v>361</v>
      </c>
      <c r="C21" s="273">
        <v>900</v>
      </c>
      <c r="D21" s="262"/>
      <c r="E21" s="46"/>
      <c r="H21" s="7"/>
    </row>
    <row r="22" spans="1:14" ht="44.25" customHeight="1" x14ac:dyDescent="0.25">
      <c r="A22" s="305" t="s">
        <v>278</v>
      </c>
      <c r="B22" s="288" t="s">
        <v>231</v>
      </c>
      <c r="C22" s="273">
        <v>3900</v>
      </c>
      <c r="D22" s="262"/>
      <c r="E22" s="46"/>
      <c r="H22" s="7"/>
    </row>
    <row r="23" spans="1:14" ht="56.25" x14ac:dyDescent="0.25">
      <c r="A23" s="305" t="s">
        <v>230</v>
      </c>
      <c r="B23" s="286" t="s">
        <v>229</v>
      </c>
      <c r="C23" s="386">
        <v>1800</v>
      </c>
      <c r="D23" s="262">
        <v>249.2</v>
      </c>
      <c r="E23" s="46" t="e">
        <f>D23/#REF!*100</f>
        <v>#REF!</v>
      </c>
      <c r="G23">
        <v>1652.9</v>
      </c>
      <c r="H23" s="7">
        <v>466.80000000000018</v>
      </c>
      <c r="N23" s="7"/>
    </row>
    <row r="24" spans="1:14" ht="93.75" x14ac:dyDescent="0.3">
      <c r="A24" s="305" t="s">
        <v>398</v>
      </c>
      <c r="B24" s="366" t="s">
        <v>357</v>
      </c>
      <c r="C24" s="290">
        <v>139.5</v>
      </c>
      <c r="D24" s="262"/>
      <c r="E24" s="46"/>
      <c r="H24" s="7"/>
    </row>
    <row r="25" spans="1:14" ht="37.5" x14ac:dyDescent="0.3">
      <c r="A25" s="306" t="s">
        <v>273</v>
      </c>
      <c r="B25" s="289" t="s">
        <v>274</v>
      </c>
      <c r="C25" s="290">
        <v>100</v>
      </c>
      <c r="D25" s="262"/>
      <c r="E25" s="46"/>
      <c r="H25" s="7"/>
    </row>
    <row r="26" spans="1:14" ht="18.75" x14ac:dyDescent="0.25">
      <c r="A26" s="307" t="s">
        <v>227</v>
      </c>
      <c r="B26" s="271" t="s">
        <v>226</v>
      </c>
      <c r="C26" s="260">
        <f>C27+C29+C30+C28</f>
        <v>9677.1999999999989</v>
      </c>
      <c r="D26" s="259">
        <f>D27+D29+D30+D28</f>
        <v>5716.69</v>
      </c>
      <c r="E26" s="47" t="e">
        <f>D26/#REF!*100</f>
        <v>#REF!</v>
      </c>
      <c r="G26">
        <v>8542.4</v>
      </c>
      <c r="H26" s="7">
        <v>0</v>
      </c>
    </row>
    <row r="27" spans="1:14" ht="37.5" customHeight="1" x14ac:dyDescent="0.25">
      <c r="A27" s="387" t="s">
        <v>399</v>
      </c>
      <c r="B27" s="270" t="s">
        <v>225</v>
      </c>
      <c r="C27" s="269">
        <v>9461.1</v>
      </c>
      <c r="D27" s="262">
        <v>3538</v>
      </c>
      <c r="E27" s="46" t="e">
        <f>D27/#REF!*100</f>
        <v>#REF!</v>
      </c>
      <c r="F27" s="266" t="s">
        <v>224</v>
      </c>
      <c r="G27">
        <v>6126.7</v>
      </c>
      <c r="H27" s="7">
        <v>0</v>
      </c>
    </row>
    <row r="28" spans="1:14" ht="40.5" hidden="1" customHeight="1" x14ac:dyDescent="0.25">
      <c r="A28" s="265" t="s">
        <v>223</v>
      </c>
      <c r="B28" s="264" t="s">
        <v>222</v>
      </c>
      <c r="C28" s="267">
        <v>0</v>
      </c>
      <c r="D28" s="268">
        <f>1444.1+639.9</f>
        <v>2084</v>
      </c>
      <c r="E28" s="46" t="e">
        <f>D28/#REF!*100</f>
        <v>#REF!</v>
      </c>
      <c r="F28" s="266"/>
      <c r="G28">
        <v>2248.4</v>
      </c>
      <c r="H28" s="7">
        <v>0</v>
      </c>
    </row>
    <row r="29" spans="1:14" ht="57.75" customHeight="1" x14ac:dyDescent="0.25">
      <c r="A29" s="449" t="s">
        <v>400</v>
      </c>
      <c r="B29" s="450" t="s">
        <v>221</v>
      </c>
      <c r="C29" s="451">
        <v>212.3</v>
      </c>
      <c r="D29" s="452">
        <v>94.7</v>
      </c>
      <c r="E29" s="453" t="e">
        <f>D29/#REF!*100</f>
        <v>#REF!</v>
      </c>
      <c r="F29" s="454"/>
      <c r="G29" s="455">
        <v>167.4</v>
      </c>
      <c r="H29" s="456">
        <v>0</v>
      </c>
      <c r="I29" s="455"/>
      <c r="J29" s="455">
        <v>-2.4</v>
      </c>
    </row>
    <row r="30" spans="1:14" ht="38.25" customHeight="1" x14ac:dyDescent="0.25">
      <c r="A30" s="340" t="s">
        <v>401</v>
      </c>
      <c r="B30" s="264" t="s">
        <v>220</v>
      </c>
      <c r="C30" s="263">
        <v>3.8</v>
      </c>
      <c r="D30" s="262">
        <v>-0.01</v>
      </c>
      <c r="E30" s="46" t="e">
        <f>D30/#REF!*100</f>
        <v>#REF!</v>
      </c>
      <c r="F30" s="261" t="s">
        <v>219</v>
      </c>
      <c r="G30">
        <v>-0.1</v>
      </c>
      <c r="H30" s="7">
        <v>0</v>
      </c>
      <c r="K30" s="7"/>
    </row>
    <row r="31" spans="1:14" ht="18.75" x14ac:dyDescent="0.25">
      <c r="A31" s="560" t="s">
        <v>218</v>
      </c>
      <c r="B31" s="561"/>
      <c r="C31" s="260">
        <f>C16+C26</f>
        <v>22368.6</v>
      </c>
      <c r="D31" s="259">
        <f>D26+D16</f>
        <v>9488.99</v>
      </c>
      <c r="E31" s="47" t="e">
        <f>D31/#REF!*100</f>
        <v>#REF!</v>
      </c>
      <c r="G31">
        <v>22561.249999999996</v>
      </c>
      <c r="H31" s="7">
        <v>-19438</v>
      </c>
      <c r="M31" s="7"/>
    </row>
    <row r="32" spans="1:14" x14ac:dyDescent="0.25">
      <c r="G32" s="7">
        <f>G31-C31</f>
        <v>192.64999999999782</v>
      </c>
    </row>
    <row r="33" spans="1:5" ht="18.75" x14ac:dyDescent="0.25">
      <c r="A33" s="563" t="s">
        <v>395</v>
      </c>
      <c r="B33" s="563"/>
      <c r="E33" s="7"/>
    </row>
  </sheetData>
  <mergeCells count="7">
    <mergeCell ref="A31:B31"/>
    <mergeCell ref="A13:C13"/>
    <mergeCell ref="A33:B33"/>
    <mergeCell ref="B5:C5"/>
    <mergeCell ref="A12:C12"/>
    <mergeCell ref="B6:C6"/>
    <mergeCell ref="B11:C11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activeCell="B8" sqref="B8"/>
    </sheetView>
  </sheetViews>
  <sheetFormatPr defaultRowHeight="15" x14ac:dyDescent="0.25"/>
  <cols>
    <col min="1" max="1" width="25.7109375" customWidth="1"/>
    <col min="2" max="2" width="43.85546875" customWidth="1"/>
    <col min="3" max="3" width="18.5703125" style="7" customWidth="1"/>
  </cols>
  <sheetData>
    <row r="1" spans="1:4" x14ac:dyDescent="0.25">
      <c r="B1" s="504"/>
      <c r="C1" s="505" t="s">
        <v>49</v>
      </c>
    </row>
    <row r="2" spans="1:4" x14ac:dyDescent="0.25">
      <c r="B2" s="504"/>
      <c r="C2" s="505" t="s">
        <v>0</v>
      </c>
    </row>
    <row r="3" spans="1:4" x14ac:dyDescent="0.25">
      <c r="B3" s="504"/>
      <c r="C3" s="505" t="s">
        <v>1</v>
      </c>
    </row>
    <row r="4" spans="1:4" x14ac:dyDescent="0.25">
      <c r="B4" s="504"/>
      <c r="C4" s="505" t="s">
        <v>2</v>
      </c>
    </row>
    <row r="5" spans="1:4" x14ac:dyDescent="0.25">
      <c r="B5" s="567" t="s">
        <v>549</v>
      </c>
      <c r="C5" s="567"/>
    </row>
    <row r="6" spans="1:4" x14ac:dyDescent="0.25">
      <c r="B6" s="506"/>
      <c r="C6" s="506"/>
    </row>
    <row r="7" spans="1:4" x14ac:dyDescent="0.25">
      <c r="B7" s="504"/>
      <c r="C7" s="505" t="s">
        <v>541</v>
      </c>
    </row>
    <row r="8" spans="1:4" x14ac:dyDescent="0.25">
      <c r="B8" s="504"/>
      <c r="C8" s="505" t="s">
        <v>0</v>
      </c>
    </row>
    <row r="9" spans="1:4" x14ac:dyDescent="0.25">
      <c r="B9" s="504"/>
      <c r="C9" s="505" t="s">
        <v>1</v>
      </c>
    </row>
    <row r="10" spans="1:4" x14ac:dyDescent="0.25">
      <c r="B10" s="504"/>
      <c r="C10" s="505" t="s">
        <v>2</v>
      </c>
    </row>
    <row r="11" spans="1:4" x14ac:dyDescent="0.25">
      <c r="B11" s="567" t="s">
        <v>542</v>
      </c>
      <c r="C11" s="567"/>
    </row>
    <row r="12" spans="1:4" ht="18.75" x14ac:dyDescent="0.3">
      <c r="A12" s="565" t="s">
        <v>403</v>
      </c>
      <c r="B12" s="566"/>
      <c r="C12" s="566"/>
      <c r="D12" s="314"/>
    </row>
    <row r="13" spans="1:4" ht="18.75" customHeight="1" x14ac:dyDescent="0.3">
      <c r="C13" s="315" t="s">
        <v>3</v>
      </c>
      <c r="D13" s="316"/>
    </row>
    <row r="14" spans="1:4" ht="31.5" x14ac:dyDescent="0.25">
      <c r="A14" s="479" t="s">
        <v>238</v>
      </c>
      <c r="B14" s="479" t="s">
        <v>237</v>
      </c>
      <c r="C14" s="480" t="s">
        <v>164</v>
      </c>
    </row>
    <row r="15" spans="1:4" ht="15.75" x14ac:dyDescent="0.25">
      <c r="A15" s="481">
        <v>1</v>
      </c>
      <c r="B15" s="481">
        <v>2</v>
      </c>
      <c r="C15" s="482">
        <v>3</v>
      </c>
    </row>
    <row r="16" spans="1:4" ht="25.5" customHeight="1" x14ac:dyDescent="0.25">
      <c r="A16" s="483" t="s">
        <v>312</v>
      </c>
      <c r="B16" s="484" t="s">
        <v>226</v>
      </c>
      <c r="C16" s="485">
        <f>C17+C23+C21</f>
        <v>9677.2000000000007</v>
      </c>
    </row>
    <row r="17" spans="1:5" ht="47.25" x14ac:dyDescent="0.25">
      <c r="A17" s="486" t="s">
        <v>313</v>
      </c>
      <c r="B17" s="487" t="s">
        <v>314</v>
      </c>
      <c r="C17" s="488">
        <f>C18</f>
        <v>9461.1</v>
      </c>
    </row>
    <row r="18" spans="1:5" ht="40.5" customHeight="1" x14ac:dyDescent="0.25">
      <c r="A18" s="489" t="s">
        <v>404</v>
      </c>
      <c r="B18" s="490" t="s">
        <v>315</v>
      </c>
      <c r="C18" s="488">
        <f>C19</f>
        <v>9461.1</v>
      </c>
    </row>
    <row r="19" spans="1:5" ht="31.5" x14ac:dyDescent="0.25">
      <c r="A19" s="491" t="s">
        <v>405</v>
      </c>
      <c r="B19" s="490" t="s">
        <v>316</v>
      </c>
      <c r="C19" s="488">
        <f>C20</f>
        <v>9461.1</v>
      </c>
    </row>
    <row r="20" spans="1:5" ht="47.25" x14ac:dyDescent="0.25">
      <c r="A20" s="489" t="s">
        <v>399</v>
      </c>
      <c r="B20" s="490" t="s">
        <v>225</v>
      </c>
      <c r="C20" s="488">
        <v>9461.1</v>
      </c>
      <c r="D20" s="7"/>
    </row>
    <row r="21" spans="1:5" ht="19.5" hidden="1" customHeight="1" x14ac:dyDescent="0.25">
      <c r="A21" s="489" t="s">
        <v>317</v>
      </c>
      <c r="B21" s="492" t="s">
        <v>318</v>
      </c>
      <c r="C21" s="488">
        <v>0</v>
      </c>
      <c r="D21" s="7"/>
    </row>
    <row r="22" spans="1:5" ht="39.75" hidden="1" customHeight="1" x14ac:dyDescent="0.25">
      <c r="A22" s="489" t="s">
        <v>223</v>
      </c>
      <c r="B22" s="492" t="s">
        <v>222</v>
      </c>
      <c r="C22" s="488">
        <v>0</v>
      </c>
      <c r="D22" s="7"/>
    </row>
    <row r="23" spans="1:5" ht="31.5" x14ac:dyDescent="0.25">
      <c r="A23" s="489" t="s">
        <v>406</v>
      </c>
      <c r="B23" s="492" t="s">
        <v>319</v>
      </c>
      <c r="C23" s="493">
        <v>216.1</v>
      </c>
      <c r="E23" s="7"/>
    </row>
    <row r="24" spans="1:5" ht="47.25" x14ac:dyDescent="0.25">
      <c r="A24" s="489" t="s">
        <v>408</v>
      </c>
      <c r="B24" s="492" t="s">
        <v>327</v>
      </c>
      <c r="C24" s="493">
        <v>3.8</v>
      </c>
      <c r="E24" s="7"/>
    </row>
    <row r="25" spans="1:5" ht="63" x14ac:dyDescent="0.25">
      <c r="A25" s="489" t="s">
        <v>401</v>
      </c>
      <c r="B25" s="492" t="s">
        <v>220</v>
      </c>
      <c r="C25" s="493">
        <v>3.8</v>
      </c>
      <c r="E25" s="7"/>
    </row>
    <row r="26" spans="1:5" ht="63" x14ac:dyDescent="0.25">
      <c r="A26" s="489" t="s">
        <v>409</v>
      </c>
      <c r="B26" s="492" t="s">
        <v>320</v>
      </c>
      <c r="C26" s="493">
        <v>212.3</v>
      </c>
    </row>
    <row r="27" spans="1:5" ht="63" x14ac:dyDescent="0.25">
      <c r="A27" s="494" t="s">
        <v>400</v>
      </c>
      <c r="B27" s="495" t="s">
        <v>221</v>
      </c>
      <c r="C27" s="496">
        <v>212.3</v>
      </c>
      <c r="D27" s="455">
        <v>-2.4</v>
      </c>
    </row>
    <row r="28" spans="1:5" ht="56.25" hidden="1" x14ac:dyDescent="0.25">
      <c r="A28" s="319" t="s">
        <v>321</v>
      </c>
      <c r="B28" s="320" t="s">
        <v>322</v>
      </c>
      <c r="C28" s="318"/>
    </row>
    <row r="29" spans="1:5" ht="56.25" hidden="1" x14ac:dyDescent="0.25">
      <c r="A29" s="319" t="s">
        <v>323</v>
      </c>
      <c r="B29" s="320" t="s">
        <v>324</v>
      </c>
      <c r="C29" s="318"/>
    </row>
    <row r="30" spans="1:5" ht="93.75" hidden="1" x14ac:dyDescent="0.25">
      <c r="A30" s="319" t="s">
        <v>325</v>
      </c>
      <c r="B30" s="321" t="s">
        <v>326</v>
      </c>
      <c r="C30" s="318"/>
    </row>
    <row r="32" spans="1:5" ht="84" customHeight="1" x14ac:dyDescent="0.25">
      <c r="A32" s="547" t="s">
        <v>407</v>
      </c>
      <c r="B32" s="548"/>
      <c r="C32" s="548"/>
    </row>
    <row r="33" spans="1:5" ht="18.75" x14ac:dyDescent="0.25">
      <c r="A33" s="322"/>
      <c r="B33" s="323"/>
      <c r="C33" s="324"/>
      <c r="E33" s="7"/>
    </row>
    <row r="34" spans="1:5" ht="18.75" x14ac:dyDescent="0.25">
      <c r="A34" s="547"/>
      <c r="B34" s="548"/>
      <c r="C34" s="548"/>
    </row>
  </sheetData>
  <mergeCells count="5">
    <mergeCell ref="A12:C12"/>
    <mergeCell ref="A34:C34"/>
    <mergeCell ref="A32:C32"/>
    <mergeCell ref="B5:C5"/>
    <mergeCell ref="B11:C11"/>
  </mergeCells>
  <phoneticPr fontId="38" type="noConversion"/>
  <pageMargins left="0.7" right="0.7" top="0.75" bottom="0.75" header="0.3" footer="0.3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C13" sqref="C13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313" t="s">
        <v>209</v>
      </c>
    </row>
    <row r="3" spans="1:3" ht="15.75" x14ac:dyDescent="0.25">
      <c r="C3" s="313" t="s">
        <v>0</v>
      </c>
    </row>
    <row r="4" spans="1:3" ht="15.75" x14ac:dyDescent="0.25">
      <c r="C4" s="313" t="s">
        <v>1</v>
      </c>
    </row>
    <row r="5" spans="1:3" ht="15.75" x14ac:dyDescent="0.25">
      <c r="C5" s="313" t="s">
        <v>2</v>
      </c>
    </row>
    <row r="6" spans="1:3" x14ac:dyDescent="0.25">
      <c r="C6" s="308"/>
    </row>
    <row r="8" spans="1:3" ht="52.5" customHeight="1" x14ac:dyDescent="0.3">
      <c r="A8" s="568" t="s">
        <v>410</v>
      </c>
      <c r="B8" s="569"/>
      <c r="C8" s="569"/>
    </row>
    <row r="9" spans="1:3" ht="18.75" customHeight="1" x14ac:dyDescent="0.3">
      <c r="C9" s="315" t="s">
        <v>3</v>
      </c>
    </row>
    <row r="10" spans="1:3" ht="37.5" x14ac:dyDescent="0.25">
      <c r="A10" s="325" t="s">
        <v>238</v>
      </c>
      <c r="B10" s="325" t="s">
        <v>237</v>
      </c>
      <c r="C10" s="326" t="s">
        <v>164</v>
      </c>
    </row>
    <row r="11" spans="1:3" ht="18.75" x14ac:dyDescent="0.3">
      <c r="A11" s="327">
        <v>1</v>
      </c>
      <c r="B11" s="327">
        <v>2</v>
      </c>
      <c r="C11" s="328">
        <v>3</v>
      </c>
    </row>
    <row r="12" spans="1:3" ht="18.75" x14ac:dyDescent="0.25">
      <c r="A12" s="325" t="s">
        <v>312</v>
      </c>
      <c r="B12" s="329" t="s">
        <v>226</v>
      </c>
      <c r="C12" s="330">
        <f>C16</f>
        <v>0</v>
      </c>
    </row>
    <row r="13" spans="1:3" ht="37.5" x14ac:dyDescent="0.25">
      <c r="A13" s="319" t="s">
        <v>313</v>
      </c>
      <c r="B13" s="320" t="s">
        <v>314</v>
      </c>
      <c r="C13" s="355">
        <v>0</v>
      </c>
    </row>
    <row r="14" spans="1:3" ht="37.5" x14ac:dyDescent="0.25">
      <c r="A14" s="388" t="s">
        <v>404</v>
      </c>
      <c r="B14" s="331" t="s">
        <v>315</v>
      </c>
      <c r="C14" s="355">
        <v>0</v>
      </c>
    </row>
    <row r="15" spans="1:3" ht="37.5" x14ac:dyDescent="0.25">
      <c r="A15" s="388" t="s">
        <v>405</v>
      </c>
      <c r="B15" s="331" t="s">
        <v>316</v>
      </c>
      <c r="C15" s="355">
        <v>0</v>
      </c>
    </row>
    <row r="16" spans="1:3" ht="37.5" x14ac:dyDescent="0.25">
      <c r="A16" s="388" t="s">
        <v>399</v>
      </c>
      <c r="B16" s="331" t="s">
        <v>225</v>
      </c>
      <c r="C16" s="355">
        <v>0</v>
      </c>
    </row>
    <row r="18" spans="1:3" ht="18.75" x14ac:dyDescent="0.25">
      <c r="A18" s="547" t="s">
        <v>411</v>
      </c>
      <c r="B18" s="548"/>
      <c r="C18" s="548"/>
    </row>
  </sheetData>
  <mergeCells count="2">
    <mergeCell ref="A8:C8"/>
    <mergeCell ref="A18:C18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1"/>
  <sheetViews>
    <sheetView tabSelected="1" topLeftCell="A61" zoomScale="80" zoomScaleNormal="80" workbookViewId="0">
      <pane ySplit="1260" topLeftCell="A25" activePane="bottomLeft"/>
      <selection activeCell="A45" sqref="A45:A48"/>
      <selection pane="bottomLeft" activeCell="K38" sqref="K38"/>
    </sheetView>
  </sheetViews>
  <sheetFormatPr defaultRowHeight="15" x14ac:dyDescent="0.25"/>
  <cols>
    <col min="1" max="1" width="58.42578125" customWidth="1"/>
    <col min="2" max="2" width="7.42578125" customWidth="1"/>
    <col min="3" max="3" width="8" customWidth="1"/>
    <col min="4" max="4" width="21.140625" style="66" customWidth="1"/>
    <col min="5" max="5" width="16.85546875" hidden="1" customWidth="1"/>
    <col min="6" max="6" width="13" hidden="1" customWidth="1"/>
    <col min="7" max="7" width="12.5703125" hidden="1" customWidth="1"/>
    <col min="8" max="9" width="0" hidden="1" customWidth="1"/>
    <col min="10" max="10" width="17.7109375" hidden="1" customWidth="1"/>
  </cols>
  <sheetData>
    <row r="1" spans="1:8" ht="15.75" x14ac:dyDescent="0.25">
      <c r="D1" s="291" t="s">
        <v>239</v>
      </c>
    </row>
    <row r="2" spans="1:8" ht="15.75" x14ac:dyDescent="0.25">
      <c r="D2" s="89" t="s">
        <v>0</v>
      </c>
    </row>
    <row r="3" spans="1:8" ht="15.75" x14ac:dyDescent="0.25">
      <c r="D3" s="89" t="s">
        <v>1</v>
      </c>
    </row>
    <row r="4" spans="1:8" ht="15.75" x14ac:dyDescent="0.25">
      <c r="D4" s="89" t="s">
        <v>2</v>
      </c>
    </row>
    <row r="5" spans="1:8" x14ac:dyDescent="0.25">
      <c r="B5" s="570" t="s">
        <v>552</v>
      </c>
      <c r="C5" s="570"/>
      <c r="D5" s="570"/>
    </row>
    <row r="6" spans="1:8" x14ac:dyDescent="0.25">
      <c r="C6" s="564"/>
      <c r="D6" s="548"/>
    </row>
    <row r="7" spans="1:8" ht="15.75" x14ac:dyDescent="0.25">
      <c r="D7" s="291" t="s">
        <v>539</v>
      </c>
    </row>
    <row r="8" spans="1:8" ht="15.75" x14ac:dyDescent="0.25">
      <c r="D8" s="89" t="s">
        <v>0</v>
      </c>
    </row>
    <row r="9" spans="1:8" ht="15.75" x14ac:dyDescent="0.25">
      <c r="D9" s="89" t="s">
        <v>1</v>
      </c>
    </row>
    <row r="10" spans="1:8" ht="15.75" x14ac:dyDescent="0.25">
      <c r="D10" s="89" t="s">
        <v>2</v>
      </c>
    </row>
    <row r="11" spans="1:8" x14ac:dyDescent="0.25">
      <c r="B11" s="570" t="s">
        <v>540</v>
      </c>
      <c r="C11" s="570"/>
      <c r="D11" s="570"/>
    </row>
    <row r="12" spans="1:8" x14ac:dyDescent="0.25">
      <c r="B12" s="548"/>
      <c r="C12" s="548"/>
      <c r="D12" s="548"/>
      <c r="H12" s="7"/>
    </row>
    <row r="13" spans="1:8" ht="37.5" customHeight="1" x14ac:dyDescent="0.25">
      <c r="A13" s="565" t="s">
        <v>412</v>
      </c>
      <c r="B13" s="565"/>
      <c r="C13" s="565"/>
      <c r="D13" s="565"/>
      <c r="E13" s="7"/>
    </row>
    <row r="14" spans="1:8" ht="18.75" x14ac:dyDescent="0.3">
      <c r="A14" s="1"/>
      <c r="D14" s="90" t="s">
        <v>3</v>
      </c>
    </row>
    <row r="15" spans="1:8" ht="56.25" x14ac:dyDescent="0.3">
      <c r="A15" s="48" t="s">
        <v>22</v>
      </c>
      <c r="B15" s="2" t="s">
        <v>5</v>
      </c>
      <c r="C15" s="2" t="s">
        <v>6</v>
      </c>
      <c r="D15" s="99" t="s">
        <v>164</v>
      </c>
      <c r="E15" s="57" t="s">
        <v>134</v>
      </c>
      <c r="F15" s="57" t="s">
        <v>133</v>
      </c>
    </row>
    <row r="16" spans="1:8" ht="18.75" x14ac:dyDescent="0.3">
      <c r="A16" s="49">
        <v>1</v>
      </c>
      <c r="B16" s="3">
        <v>2</v>
      </c>
      <c r="C16" s="3">
        <v>3</v>
      </c>
      <c r="D16" s="91">
        <v>4</v>
      </c>
      <c r="E16" s="58"/>
      <c r="F16" s="58"/>
      <c r="H16" s="7"/>
    </row>
    <row r="17" spans="1:13" ht="18.75" x14ac:dyDescent="0.3">
      <c r="A17" s="50" t="s">
        <v>7</v>
      </c>
      <c r="B17" s="4"/>
      <c r="C17" s="4"/>
      <c r="D17" s="361">
        <f>D18+D26+D28+D31++D35+D38+D40+D43+D45+D47+D23</f>
        <v>25654.3</v>
      </c>
      <c r="E17" s="362" t="e">
        <f>E18+E26+E28+E31+E35+#REF!+E38+E40+E43+E45</f>
        <v>#REF!</v>
      </c>
      <c r="F17" s="363" t="e">
        <f>E17/#REF!*100</f>
        <v>#REF!</v>
      </c>
      <c r="G17" s="364">
        <v>21991.3</v>
      </c>
      <c r="H17" s="365">
        <f>G17-D17</f>
        <v>-3663</v>
      </c>
      <c r="I17" s="364"/>
      <c r="J17" s="364"/>
      <c r="K17" s="364"/>
      <c r="L17" s="365"/>
      <c r="M17" s="364"/>
    </row>
    <row r="18" spans="1:13" ht="18.75" x14ac:dyDescent="0.3">
      <c r="A18" s="50" t="s">
        <v>8</v>
      </c>
      <c r="B18" s="4" t="s">
        <v>23</v>
      </c>
      <c r="C18" s="4" t="s">
        <v>24</v>
      </c>
      <c r="D18" s="100">
        <f>D19+D20+D21+D22+D24+D25</f>
        <v>11726.5</v>
      </c>
      <c r="E18" s="9">
        <f>E19+E21+E22+E24+E25</f>
        <v>5022</v>
      </c>
      <c r="F18" s="47" t="e">
        <f>E18/#REF!*100</f>
        <v>#REF!</v>
      </c>
      <c r="G18">
        <v>22561.3</v>
      </c>
      <c r="H18" s="7">
        <f>G18-D17</f>
        <v>-3093</v>
      </c>
    </row>
    <row r="19" spans="1:13" ht="57" customHeight="1" x14ac:dyDescent="0.3">
      <c r="A19" s="51" t="str">
        <f>прил._3!B34</f>
        <v>Функционирование высшего должностного лица субъекта Российской Федерации и муниципального образования</v>
      </c>
      <c r="B19" s="10" t="s">
        <v>23</v>
      </c>
      <c r="C19" s="10" t="s">
        <v>25</v>
      </c>
      <c r="D19" s="101">
        <v>853.1</v>
      </c>
      <c r="E19" s="101">
        <v>675</v>
      </c>
      <c r="F19" s="101">
        <v>675</v>
      </c>
      <c r="G19" s="101">
        <v>675</v>
      </c>
      <c r="H19" s="101">
        <v>675</v>
      </c>
      <c r="I19" s="101">
        <v>675</v>
      </c>
      <c r="J19" s="149">
        <v>675</v>
      </c>
      <c r="K19" s="154"/>
      <c r="L19" s="152"/>
    </row>
    <row r="20" spans="1:13" ht="72.75" customHeight="1" x14ac:dyDescent="0.3">
      <c r="A20" s="299" t="s">
        <v>203</v>
      </c>
      <c r="B20" s="10" t="s">
        <v>23</v>
      </c>
      <c r="C20" s="10" t="s">
        <v>27</v>
      </c>
      <c r="D20" s="101">
        <v>10</v>
      </c>
      <c r="E20" s="101"/>
      <c r="F20" s="101"/>
      <c r="G20" s="101"/>
      <c r="H20" s="101"/>
      <c r="I20" s="101"/>
      <c r="J20" s="149"/>
      <c r="K20" s="154"/>
      <c r="L20" s="155"/>
    </row>
    <row r="21" spans="1:13" ht="75" x14ac:dyDescent="0.3">
      <c r="A21" s="52" t="str">
        <f>прил._3!B39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23</v>
      </c>
      <c r="C21" s="10" t="s">
        <v>26</v>
      </c>
      <c r="D21" s="102">
        <v>4889.2</v>
      </c>
      <c r="E21" s="102">
        <v>4243.8999999999996</v>
      </c>
      <c r="F21" s="102">
        <v>4243.8999999999996</v>
      </c>
      <c r="G21" s="102">
        <v>4243.8999999999996</v>
      </c>
      <c r="H21" s="102">
        <v>4243.8999999999996</v>
      </c>
      <c r="I21" s="102">
        <v>4243.8999999999996</v>
      </c>
      <c r="J21" s="150">
        <v>4243.8999999999996</v>
      </c>
      <c r="K21" s="155"/>
      <c r="L21" s="155"/>
    </row>
    <row r="22" spans="1:13" s="14" customFormat="1" ht="56.25" x14ac:dyDescent="0.3">
      <c r="A22" s="53" t="s">
        <v>48</v>
      </c>
      <c r="B22" s="10" t="s">
        <v>23</v>
      </c>
      <c r="C22" s="10" t="s">
        <v>29</v>
      </c>
      <c r="D22" s="102">
        <v>70</v>
      </c>
      <c r="E22" s="102">
        <v>58.1</v>
      </c>
      <c r="F22" s="102">
        <v>58.1</v>
      </c>
      <c r="G22" s="102">
        <v>58.1</v>
      </c>
      <c r="H22" s="102">
        <v>58.1</v>
      </c>
      <c r="I22" s="102">
        <v>58.1</v>
      </c>
      <c r="J22" s="150">
        <v>58.1</v>
      </c>
      <c r="K22" s="155"/>
      <c r="L22" s="152"/>
    </row>
    <row r="23" spans="1:13" s="14" customFormat="1" ht="37.5" x14ac:dyDescent="0.3">
      <c r="A23" s="356" t="s">
        <v>360</v>
      </c>
      <c r="B23" s="10" t="s">
        <v>23</v>
      </c>
      <c r="C23" s="10" t="s">
        <v>30</v>
      </c>
      <c r="D23" s="102">
        <v>0</v>
      </c>
      <c r="E23" s="102"/>
      <c r="F23" s="102"/>
      <c r="G23" s="102"/>
      <c r="H23" s="102"/>
      <c r="I23" s="102"/>
      <c r="J23" s="150"/>
      <c r="K23" s="155"/>
      <c r="L23" s="152"/>
    </row>
    <row r="24" spans="1:13" ht="18.75" x14ac:dyDescent="0.3">
      <c r="A24" s="528" t="str">
        <f>прил._3!B54</f>
        <v>Резервные фонды</v>
      </c>
      <c r="B24" s="529" t="s">
        <v>23</v>
      </c>
      <c r="C24" s="529" t="s">
        <v>42</v>
      </c>
      <c r="D24" s="530">
        <f>прил._3!K54</f>
        <v>11</v>
      </c>
      <c r="E24" s="530">
        <v>5</v>
      </c>
      <c r="F24" s="530">
        <v>5</v>
      </c>
      <c r="G24" s="530">
        <v>5</v>
      </c>
      <c r="H24" s="530">
        <v>5</v>
      </c>
      <c r="I24" s="530">
        <v>5</v>
      </c>
      <c r="J24" s="531">
        <v>5</v>
      </c>
      <c r="K24" s="532"/>
      <c r="L24" s="152"/>
    </row>
    <row r="25" spans="1:13" ht="18.75" x14ac:dyDescent="0.3">
      <c r="A25" s="528" t="str">
        <f>прил._3!B59</f>
        <v>Другие общегосударственные вопросы</v>
      </c>
      <c r="B25" s="529" t="s">
        <v>23</v>
      </c>
      <c r="C25" s="529" t="s">
        <v>41</v>
      </c>
      <c r="D25" s="530">
        <v>5893.2</v>
      </c>
      <c r="E25" s="530">
        <v>40</v>
      </c>
      <c r="F25" s="530">
        <v>40</v>
      </c>
      <c r="G25" s="530">
        <v>40</v>
      </c>
      <c r="H25" s="530">
        <v>40</v>
      </c>
      <c r="I25" s="530">
        <v>40</v>
      </c>
      <c r="J25" s="531">
        <v>40</v>
      </c>
      <c r="K25" s="532"/>
      <c r="L25" s="152"/>
    </row>
    <row r="26" spans="1:13" ht="18.75" x14ac:dyDescent="0.3">
      <c r="A26" s="54" t="s">
        <v>10</v>
      </c>
      <c r="B26" s="11" t="s">
        <v>25</v>
      </c>
      <c r="C26" s="11" t="s">
        <v>24</v>
      </c>
      <c r="D26" s="103">
        <f>D27</f>
        <v>222</v>
      </c>
      <c r="E26" s="12">
        <f>E27</f>
        <v>186</v>
      </c>
      <c r="F26" s="47" t="e">
        <f>E26/#REF!*100</f>
        <v>#REF!</v>
      </c>
      <c r="K26" s="152"/>
      <c r="L26" s="152"/>
    </row>
    <row r="27" spans="1:13" ht="18.75" x14ac:dyDescent="0.3">
      <c r="A27" s="472" t="s">
        <v>11</v>
      </c>
      <c r="B27" s="473" t="s">
        <v>25</v>
      </c>
      <c r="C27" s="473" t="s">
        <v>27</v>
      </c>
      <c r="D27" s="474">
        <f>прил._3!K71</f>
        <v>222</v>
      </c>
      <c r="E27" s="474">
        <v>186</v>
      </c>
      <c r="F27" s="474">
        <v>186</v>
      </c>
      <c r="G27" s="474">
        <v>186</v>
      </c>
      <c r="H27" s="474">
        <v>186</v>
      </c>
      <c r="I27" s="474">
        <v>186</v>
      </c>
      <c r="J27" s="477">
        <v>186</v>
      </c>
      <c r="K27" s="478">
        <v>9.6999999999999993</v>
      </c>
      <c r="L27" s="152"/>
    </row>
    <row r="28" spans="1:13" ht="37.5" x14ac:dyDescent="0.3">
      <c r="A28" s="54" t="s">
        <v>12</v>
      </c>
      <c r="B28" s="11" t="s">
        <v>27</v>
      </c>
      <c r="C28" s="11" t="s">
        <v>24</v>
      </c>
      <c r="D28" s="103">
        <f>D30+D29</f>
        <v>168.6</v>
      </c>
      <c r="E28" s="13">
        <f>E29+E30</f>
        <v>262.39999999999998</v>
      </c>
      <c r="F28" s="47" t="e">
        <f>E28/#REF!*100</f>
        <v>#REF!</v>
      </c>
      <c r="K28" s="152"/>
      <c r="L28" s="152"/>
    </row>
    <row r="29" spans="1:13" ht="56.25" x14ac:dyDescent="0.3">
      <c r="A29" s="472" t="s">
        <v>13</v>
      </c>
      <c r="B29" s="473" t="s">
        <v>27</v>
      </c>
      <c r="C29" s="473" t="s">
        <v>28</v>
      </c>
      <c r="D29" s="474">
        <f>прил._3!K77</f>
        <v>148.6</v>
      </c>
      <c r="E29" s="475">
        <v>262.39999999999998</v>
      </c>
      <c r="F29" s="453" t="e">
        <f>E29/#REF!*100</f>
        <v>#REF!</v>
      </c>
      <c r="G29" s="455" t="s">
        <v>138</v>
      </c>
      <c r="H29" s="455"/>
      <c r="I29" s="455"/>
      <c r="J29" s="455"/>
      <c r="K29" s="476">
        <v>-39.299999999999997</v>
      </c>
      <c r="L29" s="152"/>
    </row>
    <row r="30" spans="1:13" ht="44.25" customHeight="1" x14ac:dyDescent="0.3">
      <c r="A30" s="52" t="s">
        <v>14</v>
      </c>
      <c r="B30" s="10" t="s">
        <v>27</v>
      </c>
      <c r="C30" s="10">
        <v>14</v>
      </c>
      <c r="D30" s="102">
        <f>прил._3!K83</f>
        <v>20</v>
      </c>
      <c r="E30" s="58">
        <v>0</v>
      </c>
      <c r="F30" s="46" t="e">
        <f>E30/#REF!*100</f>
        <v>#REF!</v>
      </c>
      <c r="H30" t="s">
        <v>139</v>
      </c>
      <c r="K30" s="152"/>
      <c r="L30" s="152"/>
    </row>
    <row r="31" spans="1:13" ht="18.75" x14ac:dyDescent="0.3">
      <c r="A31" s="54" t="s">
        <v>15</v>
      </c>
      <c r="B31" s="11" t="s">
        <v>26</v>
      </c>
      <c r="C31" s="11" t="s">
        <v>24</v>
      </c>
      <c r="D31" s="103">
        <f>прил._3!K87</f>
        <v>5691.6</v>
      </c>
      <c r="E31" s="12" t="e">
        <f>#REF!+#REF!+E32+E33+#REF!</f>
        <v>#REF!</v>
      </c>
      <c r="F31" s="47" t="e">
        <f>E31/#REF!*100</f>
        <v>#REF!</v>
      </c>
      <c r="K31" s="152"/>
      <c r="L31" s="152"/>
    </row>
    <row r="32" spans="1:13" s="64" customFormat="1" ht="18.75" x14ac:dyDescent="0.3">
      <c r="A32" s="62" t="s">
        <v>99</v>
      </c>
      <c r="B32" s="63" t="s">
        <v>26</v>
      </c>
      <c r="C32" s="63" t="s">
        <v>28</v>
      </c>
      <c r="D32" s="104">
        <v>5496.6</v>
      </c>
      <c r="E32" s="104">
        <v>3150</v>
      </c>
      <c r="F32" s="104">
        <v>3150</v>
      </c>
      <c r="G32" s="104">
        <v>3150</v>
      </c>
      <c r="H32" s="104">
        <v>3150</v>
      </c>
      <c r="I32" s="104">
        <v>3150</v>
      </c>
      <c r="J32" s="151">
        <v>3150</v>
      </c>
      <c r="K32" s="156"/>
      <c r="L32" s="153"/>
    </row>
    <row r="33" spans="1:256" ht="18.75" x14ac:dyDescent="0.3">
      <c r="A33" s="52" t="str">
        <f>прил._3!B97</f>
        <v>Связь и информатика</v>
      </c>
      <c r="B33" s="10" t="s">
        <v>26</v>
      </c>
      <c r="C33" s="10" t="s">
        <v>102</v>
      </c>
      <c r="D33" s="102">
        <v>185</v>
      </c>
      <c r="E33" s="58">
        <v>156.80000000000001</v>
      </c>
      <c r="F33" s="46" t="e">
        <f>E33/#REF!*100</f>
        <v>#REF!</v>
      </c>
      <c r="K33" s="152"/>
      <c r="L33" s="152"/>
    </row>
    <row r="34" spans="1:256" ht="37.5" x14ac:dyDescent="0.3">
      <c r="A34" s="413" t="s">
        <v>460</v>
      </c>
      <c r="B34" s="412" t="s">
        <v>26</v>
      </c>
      <c r="C34" s="412" t="s">
        <v>40</v>
      </c>
      <c r="D34" s="102">
        <v>10</v>
      </c>
      <c r="E34" s="58"/>
      <c r="F34" s="46"/>
      <c r="K34" s="152"/>
      <c r="L34" s="152"/>
    </row>
    <row r="35" spans="1:256" ht="18.75" x14ac:dyDescent="0.3">
      <c r="A35" s="54" t="s">
        <v>16</v>
      </c>
      <c r="B35" s="11" t="s">
        <v>31</v>
      </c>
      <c r="C35" s="11" t="s">
        <v>24</v>
      </c>
      <c r="D35" s="103">
        <f>прил._3!K106</f>
        <v>1780</v>
      </c>
      <c r="E35" s="12">
        <f>E36+E37</f>
        <v>1863.7</v>
      </c>
      <c r="F35" s="47" t="e">
        <f>E35/#REF!*100</f>
        <v>#REF!</v>
      </c>
      <c r="K35" s="152"/>
      <c r="L35" s="152"/>
    </row>
    <row r="36" spans="1:256" ht="18.75" x14ac:dyDescent="0.3">
      <c r="A36" s="533" t="s">
        <v>17</v>
      </c>
      <c r="B36" s="529" t="s">
        <v>31</v>
      </c>
      <c r="C36" s="529" t="s">
        <v>25</v>
      </c>
      <c r="D36" s="530">
        <f>прил._3!K107</f>
        <v>184</v>
      </c>
      <c r="E36" s="530">
        <v>243.5</v>
      </c>
      <c r="F36" s="530">
        <v>243.5</v>
      </c>
      <c r="G36" s="530">
        <v>243.5</v>
      </c>
      <c r="H36" s="530">
        <v>243.5</v>
      </c>
      <c r="I36" s="530">
        <v>243.5</v>
      </c>
      <c r="J36" s="531">
        <v>243.5</v>
      </c>
      <c r="K36" s="532">
        <v>134</v>
      </c>
      <c r="L36" s="152"/>
    </row>
    <row r="37" spans="1:256" ht="18.75" x14ac:dyDescent="0.3">
      <c r="A37" s="472" t="s">
        <v>18</v>
      </c>
      <c r="B37" s="473" t="s">
        <v>31</v>
      </c>
      <c r="C37" s="473" t="s">
        <v>27</v>
      </c>
      <c r="D37" s="474">
        <v>1730</v>
      </c>
      <c r="E37" s="475">
        <v>1620.2</v>
      </c>
      <c r="F37" s="453" t="e">
        <f>E37/#REF!*100</f>
        <v>#REF!</v>
      </c>
      <c r="G37" s="455"/>
      <c r="H37" s="455"/>
      <c r="I37" s="455"/>
      <c r="J37" s="455"/>
      <c r="K37" s="476">
        <v>-134</v>
      </c>
      <c r="L37" s="152"/>
    </row>
    <row r="38" spans="1:256" ht="18.75" x14ac:dyDescent="0.3">
      <c r="A38" s="248" t="s">
        <v>19</v>
      </c>
      <c r="B38" s="249" t="s">
        <v>32</v>
      </c>
      <c r="C38" s="249" t="s">
        <v>24</v>
      </c>
      <c r="D38" s="103">
        <f>прил._3!K123</f>
        <v>5215.8</v>
      </c>
      <c r="E38" s="12">
        <f>E39</f>
        <v>2141.6999999999998</v>
      </c>
      <c r="F38" s="47" t="e">
        <f>E38/#REF!*100</f>
        <v>#REF!</v>
      </c>
      <c r="K38" s="152"/>
      <c r="L38" s="152"/>
    </row>
    <row r="39" spans="1:256" ht="18.75" x14ac:dyDescent="0.3">
      <c r="A39" s="472" t="s">
        <v>20</v>
      </c>
      <c r="B39" s="473" t="s">
        <v>32</v>
      </c>
      <c r="C39" s="473" t="s">
        <v>23</v>
      </c>
      <c r="D39" s="474">
        <f>прил._3!K124</f>
        <v>5215.8</v>
      </c>
      <c r="E39" s="475">
        <v>2141.6999999999998</v>
      </c>
      <c r="F39" s="453" t="e">
        <f>E39/#REF!*100</f>
        <v>#REF!</v>
      </c>
      <c r="G39" s="455"/>
      <c r="H39" s="455"/>
      <c r="I39" s="455"/>
      <c r="J39" s="455"/>
      <c r="K39" s="476">
        <v>29.6</v>
      </c>
      <c r="L39" s="152"/>
    </row>
    <row r="40" spans="1:256" ht="18.75" x14ac:dyDescent="0.3">
      <c r="A40" s="55" t="s">
        <v>38</v>
      </c>
      <c r="B40" s="59">
        <v>10</v>
      </c>
      <c r="C40" s="60" t="s">
        <v>135</v>
      </c>
      <c r="D40" s="103">
        <f>прил._3!K133</f>
        <v>436.2</v>
      </c>
      <c r="E40" s="8">
        <f>E41</f>
        <v>370</v>
      </c>
      <c r="F40" s="47" t="e">
        <f>E40/#REF!*100</f>
        <v>#REF!</v>
      </c>
      <c r="K40" s="152"/>
      <c r="L40" s="152"/>
    </row>
    <row r="41" spans="1:256" ht="18.75" x14ac:dyDescent="0.3">
      <c r="A41" s="534" t="s">
        <v>39</v>
      </c>
      <c r="B41" s="535">
        <v>10</v>
      </c>
      <c r="C41" s="536" t="s">
        <v>136</v>
      </c>
      <c r="D41" s="530">
        <f>прил._3!K134</f>
        <v>416.2</v>
      </c>
      <c r="E41" s="530">
        <v>370</v>
      </c>
      <c r="F41" s="530">
        <v>370</v>
      </c>
      <c r="G41" s="530">
        <v>370</v>
      </c>
      <c r="H41" s="530">
        <v>370</v>
      </c>
      <c r="I41" s="530">
        <v>370</v>
      </c>
      <c r="J41" s="531">
        <v>370</v>
      </c>
      <c r="K41" s="532"/>
      <c r="L41" s="152"/>
    </row>
    <row r="42" spans="1:256" ht="18.75" x14ac:dyDescent="0.3">
      <c r="A42" s="56" t="s">
        <v>123</v>
      </c>
      <c r="B42" s="61">
        <v>10</v>
      </c>
      <c r="C42" s="6" t="s">
        <v>27</v>
      </c>
      <c r="D42" s="102">
        <f>прил._3!K139</f>
        <v>20</v>
      </c>
      <c r="E42" s="102"/>
      <c r="F42" s="102"/>
      <c r="G42" s="155"/>
      <c r="H42" s="155"/>
      <c r="I42" s="155"/>
      <c r="J42" s="155"/>
      <c r="K42" s="155"/>
      <c r="L42" s="152"/>
    </row>
    <row r="43" spans="1:256" ht="18.75" x14ac:dyDescent="0.3">
      <c r="A43" s="54" t="s">
        <v>184</v>
      </c>
      <c r="B43" s="11" t="s">
        <v>42</v>
      </c>
      <c r="C43" s="11" t="s">
        <v>24</v>
      </c>
      <c r="D43" s="103">
        <f>прил._3!K143</f>
        <v>263.60000000000002</v>
      </c>
      <c r="E43" s="12">
        <f>E44</f>
        <v>156.9</v>
      </c>
      <c r="F43" s="47" t="e">
        <f>E43/#REF!*100</f>
        <v>#REF!</v>
      </c>
      <c r="K43" s="152"/>
      <c r="L43" s="152"/>
    </row>
    <row r="44" spans="1:256" ht="18.75" x14ac:dyDescent="0.3">
      <c r="A44" s="533" t="s">
        <v>21</v>
      </c>
      <c r="B44" s="529" t="s">
        <v>42</v>
      </c>
      <c r="C44" s="529" t="s">
        <v>25</v>
      </c>
      <c r="D44" s="530">
        <f>прил._3!K144</f>
        <v>263.60000000000002</v>
      </c>
      <c r="E44" s="537">
        <v>156.9</v>
      </c>
      <c r="F44" s="538" t="e">
        <f>E44/#REF!*100</f>
        <v>#REF!</v>
      </c>
      <c r="G44" s="364"/>
      <c r="H44" s="364" t="s">
        <v>137</v>
      </c>
      <c r="I44" s="364"/>
      <c r="J44" s="364"/>
      <c r="K44" s="539"/>
      <c r="L44" s="152"/>
    </row>
    <row r="45" spans="1:256" ht="18.75" x14ac:dyDescent="0.3">
      <c r="A45" s="55" t="s">
        <v>44</v>
      </c>
      <c r="B45" s="5" t="s">
        <v>40</v>
      </c>
      <c r="C45" s="5" t="s">
        <v>24</v>
      </c>
      <c r="D45" s="103">
        <f>прил._3!K149</f>
        <v>150</v>
      </c>
      <c r="E45" s="8" t="e">
        <f>#REF!+E46</f>
        <v>#REF!</v>
      </c>
      <c r="F45" s="47" t="e">
        <f>E45/#REF!*100</f>
        <v>#REF!</v>
      </c>
      <c r="K45" s="152"/>
      <c r="L45" s="152"/>
    </row>
    <row r="46" spans="1:256" ht="18.75" x14ac:dyDescent="0.3">
      <c r="A46" s="51" t="s">
        <v>45</v>
      </c>
      <c r="B46" s="6">
        <v>12</v>
      </c>
      <c r="C46" s="6" t="s">
        <v>25</v>
      </c>
      <c r="D46" s="102">
        <v>150</v>
      </c>
      <c r="E46" s="155"/>
      <c r="F46" s="155"/>
      <c r="G46" s="155"/>
      <c r="H46" s="155"/>
      <c r="I46" s="155"/>
      <c r="J46" s="155"/>
      <c r="K46" s="155"/>
      <c r="L46" s="152"/>
    </row>
    <row r="47" spans="1:256" s="180" customFormat="1" ht="37.5" x14ac:dyDescent="0.3">
      <c r="A47" s="174" t="s">
        <v>185</v>
      </c>
      <c r="B47" s="175" t="s">
        <v>41</v>
      </c>
      <c r="C47" s="175" t="s">
        <v>24</v>
      </c>
      <c r="D47" s="176">
        <v>0</v>
      </c>
      <c r="E47" s="177"/>
      <c r="F47" s="177"/>
      <c r="G47" s="177"/>
      <c r="H47" s="177"/>
      <c r="I47" s="177"/>
      <c r="J47" s="177"/>
      <c r="K47" s="178"/>
      <c r="L47" s="179"/>
      <c r="M47" s="179"/>
      <c r="N47" s="179"/>
      <c r="O47" s="179"/>
      <c r="P47" s="179"/>
      <c r="Q47" s="179"/>
      <c r="R47" s="179"/>
      <c r="S47" s="179"/>
      <c r="T47" s="179"/>
      <c r="U47" s="179"/>
      <c r="V47" s="179"/>
      <c r="W47" s="179"/>
      <c r="X47" s="179"/>
      <c r="Y47" s="179"/>
      <c r="Z47" s="179"/>
      <c r="AA47" s="179"/>
      <c r="AB47" s="179"/>
      <c r="AC47" s="179"/>
      <c r="AD47" s="179"/>
      <c r="AE47" s="179"/>
      <c r="AF47" s="179"/>
      <c r="AG47" s="179"/>
      <c r="AH47" s="179"/>
      <c r="AI47" s="179"/>
      <c r="AJ47" s="179"/>
      <c r="AK47" s="179"/>
      <c r="AL47" s="179"/>
      <c r="AM47" s="179"/>
      <c r="AN47" s="179"/>
      <c r="AO47" s="179"/>
      <c r="AP47" s="179"/>
      <c r="AQ47" s="179"/>
      <c r="AR47" s="179"/>
      <c r="AS47" s="179"/>
      <c r="AT47" s="179"/>
      <c r="AU47" s="179"/>
      <c r="AV47" s="179"/>
      <c r="AW47" s="179"/>
      <c r="AX47" s="179"/>
      <c r="AY47" s="179"/>
      <c r="AZ47" s="179"/>
      <c r="BA47" s="179"/>
      <c r="BB47" s="179"/>
      <c r="BC47" s="179"/>
      <c r="BD47" s="179"/>
      <c r="BE47" s="179"/>
      <c r="BF47" s="179"/>
      <c r="BG47" s="179"/>
      <c r="BH47" s="179"/>
      <c r="BI47" s="179"/>
      <c r="BJ47" s="179"/>
      <c r="BK47" s="179"/>
      <c r="BL47" s="179"/>
      <c r="BM47" s="179"/>
      <c r="BN47" s="179"/>
      <c r="BO47" s="179"/>
      <c r="BP47" s="179"/>
      <c r="BQ47" s="179"/>
      <c r="BR47" s="179"/>
      <c r="BS47" s="179"/>
      <c r="BT47" s="179"/>
      <c r="BU47" s="179"/>
      <c r="BV47" s="179"/>
      <c r="BW47" s="179"/>
      <c r="BX47" s="179"/>
      <c r="BY47" s="179"/>
      <c r="BZ47" s="179"/>
      <c r="CA47" s="179"/>
      <c r="CB47" s="179"/>
      <c r="CC47" s="179"/>
      <c r="CD47" s="179"/>
      <c r="CE47" s="179"/>
      <c r="CF47" s="179"/>
      <c r="CG47" s="179"/>
      <c r="CH47" s="179"/>
      <c r="CI47" s="179"/>
      <c r="CJ47" s="179"/>
      <c r="CK47" s="179"/>
      <c r="CL47" s="179"/>
      <c r="CM47" s="179"/>
      <c r="CN47" s="179"/>
      <c r="CO47" s="179"/>
      <c r="CP47" s="179"/>
      <c r="CQ47" s="179"/>
      <c r="CR47" s="179"/>
      <c r="CS47" s="179"/>
      <c r="CT47" s="179"/>
      <c r="CU47" s="179"/>
      <c r="CV47" s="179"/>
      <c r="CW47" s="179"/>
      <c r="CX47" s="179"/>
      <c r="CY47" s="179"/>
      <c r="CZ47" s="179"/>
      <c r="DA47" s="179"/>
      <c r="DB47" s="179"/>
      <c r="DC47" s="179"/>
      <c r="DD47" s="179"/>
      <c r="DE47" s="179"/>
      <c r="DF47" s="179"/>
      <c r="DG47" s="179"/>
      <c r="DH47" s="179"/>
      <c r="DI47" s="179"/>
      <c r="DJ47" s="179"/>
      <c r="DK47" s="179"/>
      <c r="DL47" s="179"/>
      <c r="DM47" s="179"/>
      <c r="DN47" s="179"/>
      <c r="DO47" s="179"/>
      <c r="DP47" s="179"/>
      <c r="DQ47" s="179"/>
      <c r="DR47" s="179"/>
      <c r="DS47" s="179"/>
      <c r="DT47" s="179"/>
      <c r="DU47" s="179"/>
      <c r="DV47" s="179"/>
      <c r="DW47" s="179"/>
      <c r="DX47" s="179"/>
      <c r="DY47" s="179"/>
      <c r="DZ47" s="179"/>
      <c r="EA47" s="179"/>
      <c r="EB47" s="179"/>
      <c r="EC47" s="179"/>
      <c r="ED47" s="179"/>
      <c r="EE47" s="179"/>
      <c r="EF47" s="179"/>
      <c r="EG47" s="179"/>
      <c r="EH47" s="179"/>
      <c r="EI47" s="179"/>
      <c r="EJ47" s="179"/>
      <c r="EK47" s="179"/>
      <c r="EL47" s="179"/>
      <c r="EM47" s="179"/>
      <c r="EN47" s="179"/>
      <c r="EO47" s="179"/>
      <c r="EP47" s="179"/>
      <c r="EQ47" s="179"/>
      <c r="ER47" s="179"/>
      <c r="ES47" s="179"/>
      <c r="ET47" s="179"/>
      <c r="EU47" s="179"/>
      <c r="EV47" s="179"/>
      <c r="EW47" s="179"/>
      <c r="EX47" s="179"/>
      <c r="EY47" s="179"/>
      <c r="EZ47" s="179"/>
      <c r="FA47" s="179"/>
      <c r="FB47" s="179"/>
      <c r="FC47" s="179"/>
      <c r="FD47" s="179"/>
      <c r="FE47" s="179"/>
      <c r="FF47" s="179"/>
      <c r="FG47" s="179"/>
      <c r="FH47" s="179"/>
      <c r="FI47" s="179"/>
      <c r="FJ47" s="179"/>
      <c r="FK47" s="179"/>
      <c r="FL47" s="179"/>
      <c r="FM47" s="179"/>
      <c r="FN47" s="179"/>
      <c r="FO47" s="179"/>
      <c r="FP47" s="179"/>
      <c r="FQ47" s="179"/>
      <c r="FR47" s="179"/>
      <c r="FS47" s="179"/>
      <c r="FT47" s="179"/>
      <c r="FU47" s="179"/>
      <c r="FV47" s="179"/>
      <c r="FW47" s="179"/>
      <c r="FX47" s="179"/>
      <c r="FY47" s="179"/>
      <c r="FZ47" s="179"/>
      <c r="GA47" s="179"/>
      <c r="GB47" s="179"/>
      <c r="GC47" s="179"/>
      <c r="GD47" s="179"/>
      <c r="GE47" s="179"/>
      <c r="GF47" s="179"/>
      <c r="GG47" s="179"/>
      <c r="GH47" s="179"/>
      <c r="GI47" s="179"/>
      <c r="GJ47" s="179"/>
      <c r="GK47" s="179"/>
      <c r="GL47" s="179"/>
      <c r="GM47" s="179"/>
      <c r="GN47" s="179"/>
      <c r="GO47" s="179"/>
      <c r="GP47" s="179"/>
      <c r="GQ47" s="179"/>
      <c r="GR47" s="179"/>
      <c r="GS47" s="179"/>
      <c r="GT47" s="179"/>
      <c r="GU47" s="179"/>
      <c r="GV47" s="179"/>
      <c r="GW47" s="179"/>
      <c r="GX47" s="179"/>
      <c r="GY47" s="179"/>
      <c r="GZ47" s="179"/>
      <c r="HA47" s="179"/>
      <c r="HB47" s="179"/>
      <c r="HC47" s="179"/>
      <c r="HD47" s="179"/>
      <c r="HE47" s="179"/>
      <c r="HF47" s="179"/>
      <c r="HG47" s="179"/>
      <c r="HH47" s="179"/>
      <c r="HI47" s="179"/>
      <c r="HJ47" s="179"/>
      <c r="HK47" s="179"/>
      <c r="HL47" s="179"/>
      <c r="HM47" s="179"/>
      <c r="HN47" s="179"/>
      <c r="HO47" s="179"/>
      <c r="HP47" s="179"/>
      <c r="HQ47" s="179"/>
      <c r="HR47" s="179"/>
      <c r="HS47" s="179"/>
      <c r="HT47" s="179"/>
      <c r="HU47" s="179"/>
      <c r="HV47" s="179"/>
      <c r="HW47" s="179"/>
      <c r="HX47" s="179"/>
      <c r="HY47" s="179"/>
      <c r="HZ47" s="179"/>
      <c r="IA47" s="179"/>
      <c r="IB47" s="179"/>
      <c r="IC47" s="179"/>
      <c r="ID47" s="179"/>
      <c r="IE47" s="179"/>
      <c r="IF47" s="179"/>
      <c r="IG47" s="179"/>
      <c r="IH47" s="179"/>
      <c r="II47" s="179"/>
      <c r="IJ47" s="179"/>
      <c r="IK47" s="179"/>
      <c r="IL47" s="179"/>
      <c r="IM47" s="179"/>
      <c r="IN47" s="179"/>
      <c r="IO47" s="179"/>
      <c r="IP47" s="179"/>
      <c r="IQ47" s="179"/>
      <c r="IR47" s="179"/>
      <c r="IS47" s="179"/>
      <c r="IT47" s="179"/>
      <c r="IU47" s="179"/>
      <c r="IV47" s="179"/>
    </row>
    <row r="48" spans="1:256" ht="37.5" x14ac:dyDescent="0.3">
      <c r="A48" s="540" t="s">
        <v>186</v>
      </c>
      <c r="B48" s="541">
        <v>13</v>
      </c>
      <c r="C48" s="541" t="s">
        <v>23</v>
      </c>
      <c r="D48" s="542">
        <v>0</v>
      </c>
      <c r="E48" s="543"/>
      <c r="F48" s="544"/>
      <c r="G48" s="545"/>
      <c r="H48" s="545"/>
      <c r="I48" s="545"/>
      <c r="J48" s="545"/>
      <c r="K48" s="546"/>
      <c r="L48" s="173"/>
      <c r="M48" s="173"/>
      <c r="N48" s="173"/>
      <c r="O48" s="173"/>
      <c r="P48" s="173"/>
      <c r="Q48" s="173"/>
      <c r="R48" s="173"/>
      <c r="S48" s="173"/>
      <c r="T48" s="173"/>
      <c r="U48" s="173"/>
      <c r="V48" s="173"/>
      <c r="W48" s="173"/>
      <c r="X48" s="173"/>
      <c r="Y48" s="173"/>
      <c r="Z48" s="173"/>
      <c r="AA48" s="173"/>
      <c r="AB48" s="173"/>
      <c r="AC48" s="173"/>
      <c r="AD48" s="173"/>
      <c r="AE48" s="173"/>
      <c r="AF48" s="173"/>
      <c r="AG48" s="173"/>
      <c r="AH48" s="173"/>
      <c r="AI48" s="173"/>
      <c r="AJ48" s="173"/>
      <c r="AK48" s="173"/>
      <c r="AL48" s="173"/>
      <c r="AM48" s="173"/>
      <c r="AN48" s="173"/>
      <c r="AO48" s="173"/>
      <c r="AP48" s="173"/>
      <c r="AQ48" s="173"/>
      <c r="AR48" s="173"/>
      <c r="AS48" s="173"/>
      <c r="AT48" s="173"/>
      <c r="AU48" s="173"/>
      <c r="AV48" s="173"/>
      <c r="AW48" s="173"/>
      <c r="AX48" s="173"/>
      <c r="AY48" s="173"/>
      <c r="AZ48" s="173"/>
      <c r="BA48" s="173"/>
      <c r="BB48" s="173"/>
      <c r="BC48" s="173"/>
      <c r="BD48" s="173"/>
      <c r="BE48" s="173"/>
      <c r="BF48" s="173"/>
      <c r="BG48" s="173"/>
      <c r="BH48" s="173"/>
      <c r="BI48" s="173"/>
      <c r="BJ48" s="173"/>
      <c r="BK48" s="173"/>
      <c r="BL48" s="173"/>
      <c r="BM48" s="173"/>
      <c r="BN48" s="173"/>
      <c r="BO48" s="173"/>
      <c r="BP48" s="173"/>
      <c r="BQ48" s="173"/>
      <c r="BR48" s="173"/>
      <c r="BS48" s="173"/>
      <c r="BT48" s="173"/>
      <c r="BU48" s="173"/>
      <c r="BV48" s="173"/>
      <c r="BW48" s="173"/>
      <c r="BX48" s="173"/>
      <c r="BY48" s="173"/>
      <c r="BZ48" s="173"/>
      <c r="CA48" s="173"/>
      <c r="CB48" s="173"/>
      <c r="CC48" s="173"/>
      <c r="CD48" s="173"/>
      <c r="CE48" s="173"/>
      <c r="CF48" s="173"/>
      <c r="CG48" s="173"/>
      <c r="CH48" s="173"/>
      <c r="CI48" s="173"/>
      <c r="CJ48" s="173"/>
      <c r="CK48" s="173"/>
      <c r="CL48" s="173"/>
      <c r="CM48" s="173"/>
      <c r="CN48" s="173"/>
      <c r="CO48" s="173"/>
      <c r="CP48" s="173"/>
      <c r="CQ48" s="173"/>
      <c r="CR48" s="173"/>
      <c r="CS48" s="173"/>
      <c r="CT48" s="173"/>
      <c r="CU48" s="173"/>
      <c r="CV48" s="173"/>
      <c r="CW48" s="173"/>
      <c r="CX48" s="173"/>
      <c r="CY48" s="173"/>
      <c r="CZ48" s="173"/>
      <c r="DA48" s="173"/>
      <c r="DB48" s="173"/>
      <c r="DC48" s="173"/>
      <c r="DD48" s="173"/>
      <c r="DE48" s="173"/>
      <c r="DF48" s="173"/>
      <c r="DG48" s="173"/>
      <c r="DH48" s="173"/>
      <c r="DI48" s="173"/>
      <c r="DJ48" s="173"/>
      <c r="DK48" s="173"/>
      <c r="DL48" s="173"/>
      <c r="DM48" s="173"/>
      <c r="DN48" s="173"/>
      <c r="DO48" s="173"/>
      <c r="DP48" s="173"/>
      <c r="DQ48" s="173"/>
      <c r="DR48" s="173"/>
      <c r="DS48" s="173"/>
      <c r="DT48" s="173"/>
      <c r="DU48" s="173"/>
      <c r="DV48" s="173"/>
      <c r="DW48" s="173"/>
      <c r="DX48" s="173"/>
      <c r="DY48" s="173"/>
      <c r="DZ48" s="173"/>
      <c r="EA48" s="173"/>
      <c r="EB48" s="173"/>
      <c r="EC48" s="173"/>
      <c r="ED48" s="173"/>
      <c r="EE48" s="173"/>
      <c r="EF48" s="173"/>
      <c r="EG48" s="173"/>
      <c r="EH48" s="173"/>
      <c r="EI48" s="173"/>
      <c r="EJ48" s="173"/>
      <c r="EK48" s="173"/>
      <c r="EL48" s="173"/>
      <c r="EM48" s="173"/>
      <c r="EN48" s="173"/>
      <c r="EO48" s="173"/>
      <c r="EP48" s="173"/>
      <c r="EQ48" s="173"/>
      <c r="ER48" s="173"/>
      <c r="ES48" s="173"/>
      <c r="ET48" s="173"/>
      <c r="EU48" s="173"/>
      <c r="EV48" s="173"/>
      <c r="EW48" s="173"/>
      <c r="EX48" s="173"/>
      <c r="EY48" s="173"/>
      <c r="EZ48" s="173"/>
      <c r="FA48" s="173"/>
      <c r="FB48" s="173"/>
      <c r="FC48" s="173"/>
      <c r="FD48" s="173"/>
      <c r="FE48" s="173"/>
      <c r="FF48" s="173"/>
      <c r="FG48" s="173"/>
      <c r="FH48" s="173"/>
      <c r="FI48" s="173"/>
      <c r="FJ48" s="173"/>
      <c r="FK48" s="173"/>
      <c r="FL48" s="173"/>
      <c r="FM48" s="173"/>
      <c r="FN48" s="173"/>
      <c r="FO48" s="173"/>
      <c r="FP48" s="173"/>
      <c r="FQ48" s="173"/>
      <c r="FR48" s="173"/>
      <c r="FS48" s="173"/>
      <c r="FT48" s="173"/>
      <c r="FU48" s="173"/>
      <c r="FV48" s="173"/>
      <c r="FW48" s="173"/>
      <c r="FX48" s="173"/>
      <c r="FY48" s="173"/>
      <c r="FZ48" s="173"/>
      <c r="GA48" s="173"/>
      <c r="GB48" s="173"/>
      <c r="GC48" s="173"/>
      <c r="GD48" s="173"/>
      <c r="GE48" s="173"/>
      <c r="GF48" s="173"/>
      <c r="GG48" s="173"/>
      <c r="GH48" s="173"/>
      <c r="GI48" s="173"/>
      <c r="GJ48" s="173"/>
      <c r="GK48" s="173"/>
      <c r="GL48" s="173"/>
      <c r="GM48" s="173"/>
      <c r="GN48" s="173"/>
      <c r="GO48" s="173"/>
      <c r="GP48" s="173"/>
      <c r="GQ48" s="173"/>
      <c r="GR48" s="173"/>
      <c r="GS48" s="173"/>
      <c r="GT48" s="173"/>
      <c r="GU48" s="173"/>
      <c r="GV48" s="173"/>
      <c r="GW48" s="173"/>
      <c r="GX48" s="173"/>
      <c r="GY48" s="173"/>
      <c r="GZ48" s="173"/>
      <c r="HA48" s="173"/>
      <c r="HB48" s="173"/>
      <c r="HC48" s="173"/>
      <c r="HD48" s="173"/>
      <c r="HE48" s="173"/>
      <c r="HF48" s="173"/>
      <c r="HG48" s="173"/>
      <c r="HH48" s="173"/>
      <c r="HI48" s="173"/>
      <c r="HJ48" s="173"/>
      <c r="HK48" s="173"/>
      <c r="HL48" s="173"/>
      <c r="HM48" s="173"/>
      <c r="HN48" s="173"/>
      <c r="HO48" s="173"/>
      <c r="HP48" s="173"/>
      <c r="HQ48" s="173"/>
      <c r="HR48" s="173"/>
      <c r="HS48" s="173"/>
      <c r="HT48" s="173"/>
      <c r="HU48" s="173"/>
      <c r="HV48" s="173"/>
      <c r="HW48" s="173"/>
      <c r="HX48" s="173"/>
      <c r="HY48" s="173"/>
      <c r="HZ48" s="173"/>
      <c r="IA48" s="173"/>
      <c r="IB48" s="173"/>
      <c r="IC48" s="173"/>
      <c r="ID48" s="173"/>
      <c r="IE48" s="173"/>
      <c r="IF48" s="173"/>
      <c r="IG48" s="173"/>
      <c r="IH48" s="173"/>
      <c r="II48" s="173"/>
      <c r="IJ48" s="173"/>
      <c r="IK48" s="173"/>
      <c r="IL48" s="173"/>
      <c r="IM48" s="173"/>
      <c r="IN48" s="173"/>
      <c r="IO48" s="173"/>
      <c r="IP48" s="173"/>
      <c r="IQ48" s="173"/>
      <c r="IR48" s="173"/>
      <c r="IS48" s="173"/>
      <c r="IT48" s="173"/>
      <c r="IU48" s="173"/>
      <c r="IV48" s="173"/>
    </row>
    <row r="49" spans="1:12" ht="18.75" x14ac:dyDescent="0.3">
      <c r="E49" s="92"/>
      <c r="F49" s="93"/>
      <c r="K49" s="157"/>
      <c r="L49" s="152"/>
    </row>
    <row r="51" spans="1:12" ht="15" customHeight="1" x14ac:dyDescent="0.25">
      <c r="A51" s="65" t="s">
        <v>413</v>
      </c>
      <c r="B51" s="65"/>
      <c r="C51" s="65"/>
    </row>
  </sheetData>
  <mergeCells count="5">
    <mergeCell ref="A13:D13"/>
    <mergeCell ref="C6:D6"/>
    <mergeCell ref="B5:D5"/>
    <mergeCell ref="B11:D11"/>
    <mergeCell ref="B12:D12"/>
  </mergeCells>
  <phoneticPr fontId="38" type="noConversion"/>
  <pageMargins left="0.70866141732283472" right="0.21" top="0.34" bottom="0.32" header="0.31496062992125984" footer="0.31496062992125984"/>
  <pageSetup paperSize="9" scale="6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77"/>
  <sheetViews>
    <sheetView topLeftCell="A27" zoomScale="90" zoomScaleNormal="90" zoomScaleSheetLayoutView="100" workbookViewId="0">
      <selection activeCell="K30" sqref="K30"/>
    </sheetView>
  </sheetViews>
  <sheetFormatPr defaultColWidth="45.28515625" defaultRowHeight="15" x14ac:dyDescent="0.25"/>
  <cols>
    <col min="1" max="1" width="3.8554687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1" x14ac:dyDescent="0.25">
      <c r="B1"/>
      <c r="C1" s="579" t="s">
        <v>550</v>
      </c>
      <c r="D1" s="579"/>
      <c r="E1" s="579"/>
      <c r="F1" s="579"/>
      <c r="G1" s="579"/>
      <c r="H1" s="579"/>
    </row>
    <row r="2" spans="1:11" x14ac:dyDescent="0.25">
      <c r="C2" s="579" t="s">
        <v>0</v>
      </c>
      <c r="D2" s="579"/>
      <c r="E2" s="579"/>
      <c r="F2" s="579"/>
      <c r="G2" s="579"/>
      <c r="H2" s="579"/>
    </row>
    <row r="3" spans="1:11" x14ac:dyDescent="0.25">
      <c r="C3" s="579" t="s">
        <v>128</v>
      </c>
      <c r="D3" s="579"/>
      <c r="E3" s="579"/>
      <c r="F3" s="579"/>
      <c r="G3" s="579"/>
      <c r="H3" s="579"/>
    </row>
    <row r="4" spans="1:11" x14ac:dyDescent="0.25">
      <c r="C4" s="579" t="s">
        <v>2</v>
      </c>
      <c r="D4" s="579"/>
      <c r="E4" s="579"/>
      <c r="F4" s="579"/>
      <c r="G4" s="579"/>
      <c r="H4" s="579"/>
    </row>
    <row r="5" spans="1:11" x14ac:dyDescent="0.25">
      <c r="C5" s="579" t="s">
        <v>551</v>
      </c>
      <c r="D5" s="570"/>
      <c r="E5" s="570"/>
      <c r="F5" s="570"/>
      <c r="G5" s="570"/>
      <c r="H5" s="570"/>
    </row>
    <row r="6" spans="1:11" x14ac:dyDescent="0.25">
      <c r="C6" s="434"/>
      <c r="D6" s="434"/>
      <c r="E6" s="434"/>
      <c r="F6" s="434"/>
      <c r="G6" s="434"/>
      <c r="H6" s="434"/>
    </row>
    <row r="7" spans="1:11" x14ac:dyDescent="0.25">
      <c r="C7" s="579" t="s">
        <v>537</v>
      </c>
      <c r="D7" s="579"/>
      <c r="E7" s="579"/>
      <c r="F7" s="579"/>
      <c r="G7" s="579"/>
      <c r="H7" s="579"/>
    </row>
    <row r="8" spans="1:11" x14ac:dyDescent="0.25">
      <c r="C8" s="579" t="s">
        <v>0</v>
      </c>
      <c r="D8" s="579"/>
      <c r="E8" s="579"/>
      <c r="F8" s="579"/>
      <c r="G8" s="579"/>
      <c r="H8" s="579"/>
    </row>
    <row r="9" spans="1:11" x14ac:dyDescent="0.25">
      <c r="C9" s="579" t="s">
        <v>128</v>
      </c>
      <c r="D9" s="579"/>
      <c r="E9" s="579"/>
      <c r="F9" s="579"/>
      <c r="G9" s="579"/>
      <c r="H9" s="579"/>
    </row>
    <row r="10" spans="1:11" x14ac:dyDescent="0.25">
      <c r="C10" s="579" t="s">
        <v>2</v>
      </c>
      <c r="D10" s="579"/>
      <c r="E10" s="579"/>
      <c r="F10" s="579"/>
      <c r="G10" s="579"/>
      <c r="H10" s="579"/>
    </row>
    <row r="11" spans="1:11" x14ac:dyDescent="0.25">
      <c r="C11" s="579" t="s">
        <v>538</v>
      </c>
      <c r="D11" s="570"/>
      <c r="E11" s="570"/>
      <c r="F11" s="570"/>
      <c r="G11" s="570"/>
      <c r="H11" s="570"/>
    </row>
    <row r="12" spans="1:11" x14ac:dyDescent="0.25">
      <c r="C12" s="579"/>
      <c r="D12" s="579"/>
      <c r="E12" s="579"/>
      <c r="F12" s="579"/>
      <c r="G12" s="579"/>
      <c r="H12" s="579"/>
    </row>
    <row r="13" spans="1:11" ht="52.5" customHeight="1" x14ac:dyDescent="0.25">
      <c r="A13" s="580" t="s">
        <v>414</v>
      </c>
      <c r="B13" s="580"/>
      <c r="C13" s="580"/>
      <c r="D13" s="580"/>
      <c r="E13" s="580"/>
      <c r="F13" s="580"/>
      <c r="G13" s="580"/>
      <c r="H13" s="580"/>
    </row>
    <row r="14" spans="1:11" x14ac:dyDescent="0.25">
      <c r="H14" s="17" t="s">
        <v>61</v>
      </c>
    </row>
    <row r="15" spans="1:11" ht="42" customHeight="1" x14ac:dyDescent="0.25">
      <c r="A15" s="18" t="s">
        <v>62</v>
      </c>
      <c r="B15" s="18" t="s">
        <v>4</v>
      </c>
      <c r="C15" s="571" t="s">
        <v>33</v>
      </c>
      <c r="D15" s="572"/>
      <c r="E15" s="572"/>
      <c r="F15" s="573"/>
      <c r="G15" s="141" t="s">
        <v>34</v>
      </c>
      <c r="H15" s="98" t="s">
        <v>164</v>
      </c>
      <c r="I15" s="45" t="s">
        <v>134</v>
      </c>
      <c r="J15" s="45" t="s">
        <v>133</v>
      </c>
      <c r="K15" s="389"/>
    </row>
    <row r="16" spans="1:11" x14ac:dyDescent="0.25">
      <c r="A16" s="19">
        <v>1</v>
      </c>
      <c r="B16" s="19">
        <v>2</v>
      </c>
      <c r="C16" s="574">
        <v>6</v>
      </c>
      <c r="D16" s="575"/>
      <c r="E16" s="575"/>
      <c r="F16" s="576"/>
      <c r="G16" s="142">
        <v>7</v>
      </c>
      <c r="H16" s="19">
        <v>8</v>
      </c>
      <c r="K16" s="389"/>
    </row>
    <row r="17" spans="1:16" ht="18" customHeight="1" x14ac:dyDescent="0.25">
      <c r="A17" s="20"/>
      <c r="B17" s="123" t="s">
        <v>65</v>
      </c>
      <c r="C17" s="132"/>
      <c r="D17" s="132"/>
      <c r="E17" s="132"/>
      <c r="F17" s="132"/>
      <c r="G17" s="20"/>
      <c r="H17" s="257">
        <f>H22+H26+H36+H44+H51+H59+H63+H81+H98+H108+H112+H123+H126+H137+H142+H145+H147+H162+H158+H55+H77+H18</f>
        <v>25654.300000000003</v>
      </c>
      <c r="K17" s="398"/>
      <c r="L17" s="33"/>
      <c r="P17" s="33"/>
    </row>
    <row r="18" spans="1:16" s="24" customFormat="1" ht="22.5" customHeight="1" x14ac:dyDescent="0.2">
      <c r="A18" s="23"/>
      <c r="B18" s="128" t="s">
        <v>130</v>
      </c>
      <c r="C18" s="115" t="s">
        <v>25</v>
      </c>
      <c r="D18" s="115" t="s">
        <v>68</v>
      </c>
      <c r="E18" s="115" t="s">
        <v>24</v>
      </c>
      <c r="F18" s="115" t="s">
        <v>141</v>
      </c>
      <c r="G18" s="115"/>
      <c r="H18" s="116">
        <f>H19</f>
        <v>50</v>
      </c>
      <c r="J18" s="34"/>
      <c r="K18" s="397"/>
    </row>
    <row r="19" spans="1:16" s="24" customFormat="1" ht="21" customHeight="1" x14ac:dyDescent="0.25">
      <c r="A19" s="25"/>
      <c r="B19" s="127" t="s">
        <v>111</v>
      </c>
      <c r="C19" s="27" t="s">
        <v>25</v>
      </c>
      <c r="D19" s="27" t="s">
        <v>77</v>
      </c>
      <c r="E19" s="27" t="s">
        <v>24</v>
      </c>
      <c r="F19" s="27" t="s">
        <v>141</v>
      </c>
      <c r="G19" s="27"/>
      <c r="H19" s="36">
        <f>H20</f>
        <v>50</v>
      </c>
      <c r="K19" s="397"/>
    </row>
    <row r="20" spans="1:16" s="24" customFormat="1" ht="42" customHeight="1" x14ac:dyDescent="0.25">
      <c r="A20" s="25"/>
      <c r="B20" s="127" t="s">
        <v>112</v>
      </c>
      <c r="C20" s="27" t="s">
        <v>25</v>
      </c>
      <c r="D20" s="27" t="s">
        <v>77</v>
      </c>
      <c r="E20" s="27" t="s">
        <v>24</v>
      </c>
      <c r="F20" s="27" t="s">
        <v>140</v>
      </c>
      <c r="G20" s="27"/>
      <c r="H20" s="36">
        <f>H21</f>
        <v>50</v>
      </c>
      <c r="K20" s="397"/>
    </row>
    <row r="21" spans="1:16" s="24" customFormat="1" ht="28.5" customHeight="1" x14ac:dyDescent="0.25">
      <c r="A21" s="25"/>
      <c r="B21" s="125" t="s">
        <v>82</v>
      </c>
      <c r="C21" s="27" t="s">
        <v>25</v>
      </c>
      <c r="D21" s="27" t="s">
        <v>77</v>
      </c>
      <c r="E21" s="27" t="s">
        <v>24</v>
      </c>
      <c r="F21" s="27" t="s">
        <v>140</v>
      </c>
      <c r="G21" s="27" t="s">
        <v>83</v>
      </c>
      <c r="H21" s="36">
        <v>50</v>
      </c>
      <c r="K21" s="397"/>
    </row>
    <row r="22" spans="1:16" s="24" customFormat="1" ht="42.75" x14ac:dyDescent="0.2">
      <c r="A22" s="23"/>
      <c r="B22" s="128" t="s">
        <v>129</v>
      </c>
      <c r="C22" s="115" t="s">
        <v>26</v>
      </c>
      <c r="D22" s="115" t="s">
        <v>68</v>
      </c>
      <c r="E22" s="115" t="s">
        <v>24</v>
      </c>
      <c r="F22" s="115" t="s">
        <v>141</v>
      </c>
      <c r="G22" s="115"/>
      <c r="H22" s="116">
        <f>H25</f>
        <v>5446.6</v>
      </c>
      <c r="K22" s="397"/>
    </row>
    <row r="23" spans="1:16" ht="15.75" customHeight="1" x14ac:dyDescent="0.25">
      <c r="A23" s="25"/>
      <c r="B23" s="125" t="s">
        <v>100</v>
      </c>
      <c r="C23" s="27" t="s">
        <v>26</v>
      </c>
      <c r="D23" s="27" t="s">
        <v>77</v>
      </c>
      <c r="E23" s="27" t="s">
        <v>24</v>
      </c>
      <c r="F23" s="27" t="s">
        <v>141</v>
      </c>
      <c r="G23" s="27"/>
      <c r="H23" s="36">
        <f>H24</f>
        <v>5446.6</v>
      </c>
      <c r="K23" s="389"/>
    </row>
    <row r="24" spans="1:16" ht="30" x14ac:dyDescent="0.25">
      <c r="A24" s="25"/>
      <c r="B24" s="127" t="str">
        <f>прил._3!B95</f>
        <v>Подпрограмма "Мероприятия, финансируемые за счет средств дорожного фонда"</v>
      </c>
      <c r="C24" s="27" t="s">
        <v>26</v>
      </c>
      <c r="D24" s="27" t="s">
        <v>77</v>
      </c>
      <c r="E24" s="27" t="s">
        <v>24</v>
      </c>
      <c r="F24" s="27" t="s">
        <v>142</v>
      </c>
      <c r="G24" s="27"/>
      <c r="H24" s="36">
        <f>H25</f>
        <v>5446.6</v>
      </c>
      <c r="K24" s="389"/>
    </row>
    <row r="25" spans="1:16" s="32" customFormat="1" ht="28.5" customHeight="1" x14ac:dyDescent="0.25">
      <c r="A25" s="25"/>
      <c r="B25" s="126" t="s">
        <v>82</v>
      </c>
      <c r="C25" s="27" t="s">
        <v>26</v>
      </c>
      <c r="D25" s="27" t="s">
        <v>77</v>
      </c>
      <c r="E25" s="27" t="s">
        <v>24</v>
      </c>
      <c r="F25" s="27" t="s">
        <v>142</v>
      </c>
      <c r="G25" s="27" t="s">
        <v>83</v>
      </c>
      <c r="H25" s="36">
        <v>5446.6</v>
      </c>
      <c r="K25" s="389"/>
    </row>
    <row r="26" spans="1:16" s="32" customFormat="1" ht="57" customHeight="1" x14ac:dyDescent="0.25">
      <c r="A26" s="23"/>
      <c r="B26" s="128" t="str">
        <f>прил._3!B78</f>
        <v>Муниципальная программа "Обеспечение безопасности и развитие казачества в Новодмитриевском сельском поселении на 2018-2020 годы"</v>
      </c>
      <c r="C26" s="115" t="s">
        <v>31</v>
      </c>
      <c r="D26" s="115" t="s">
        <v>68</v>
      </c>
      <c r="E26" s="115" t="s">
        <v>24</v>
      </c>
      <c r="F26" s="115" t="s">
        <v>141</v>
      </c>
      <c r="G26" s="115"/>
      <c r="H26" s="116">
        <f>H31+H35+H32</f>
        <v>168.6</v>
      </c>
      <c r="K26" s="389"/>
    </row>
    <row r="27" spans="1:16" s="32" customFormat="1" ht="48" customHeight="1" x14ac:dyDescent="0.25">
      <c r="A27" s="25"/>
      <c r="B27" s="127" t="s">
        <v>190</v>
      </c>
      <c r="C27" s="27" t="s">
        <v>31</v>
      </c>
      <c r="D27" s="27" t="s">
        <v>77</v>
      </c>
      <c r="E27" s="27" t="s">
        <v>24</v>
      </c>
      <c r="F27" s="27" t="s">
        <v>160</v>
      </c>
      <c r="G27" s="27"/>
      <c r="H27" s="36">
        <f>H30</f>
        <v>148.6</v>
      </c>
      <c r="K27" s="389"/>
    </row>
    <row r="28" spans="1:16" ht="17.25" hidden="1" customHeight="1" x14ac:dyDescent="0.25">
      <c r="A28" s="25"/>
      <c r="B28" s="22" t="s">
        <v>52</v>
      </c>
      <c r="C28" s="27" t="s">
        <v>31</v>
      </c>
      <c r="D28" s="27" t="s">
        <v>77</v>
      </c>
      <c r="E28" s="27"/>
      <c r="F28" s="27" t="s">
        <v>160</v>
      </c>
      <c r="G28" s="27"/>
      <c r="H28" s="36"/>
      <c r="K28" s="389"/>
    </row>
    <row r="29" spans="1:16" ht="28.5" hidden="1" customHeight="1" x14ac:dyDescent="0.25">
      <c r="A29" s="25"/>
      <c r="B29" s="22" t="s">
        <v>82</v>
      </c>
      <c r="C29" s="27" t="s">
        <v>31</v>
      </c>
      <c r="D29" s="27" t="s">
        <v>77</v>
      </c>
      <c r="E29" s="27"/>
      <c r="F29" s="27" t="s">
        <v>160</v>
      </c>
      <c r="G29" s="27" t="s">
        <v>83</v>
      </c>
      <c r="H29" s="36"/>
      <c r="K29" s="389"/>
    </row>
    <row r="30" spans="1:16" ht="76.5" customHeight="1" x14ac:dyDescent="0.25">
      <c r="A30" s="25"/>
      <c r="B30" s="126" t="str">
        <f>прил._3!B80</f>
        <v>Подпрограмма "Мероприятия по предупреждению и ликвидация чрезвычайных ситуаций, стихийных бедствий и их последствий на 2018-2020 гг в Новодмитривеском сельском поселении"</v>
      </c>
      <c r="C30" s="27" t="s">
        <v>31</v>
      </c>
      <c r="D30" s="27" t="s">
        <v>77</v>
      </c>
      <c r="E30" s="27" t="s">
        <v>24</v>
      </c>
      <c r="F30" s="27" t="s">
        <v>160</v>
      </c>
      <c r="G30" s="27"/>
      <c r="H30" s="36">
        <f>H31+H32</f>
        <v>148.6</v>
      </c>
      <c r="K30" s="389"/>
    </row>
    <row r="31" spans="1:16" ht="75" customHeight="1" x14ac:dyDescent="0.25">
      <c r="A31" s="464"/>
      <c r="B31" s="457" t="s">
        <v>78</v>
      </c>
      <c r="C31" s="459" t="s">
        <v>31</v>
      </c>
      <c r="D31" s="459" t="s">
        <v>77</v>
      </c>
      <c r="E31" s="459" t="s">
        <v>24</v>
      </c>
      <c r="F31" s="459" t="s">
        <v>160</v>
      </c>
      <c r="G31" s="459" t="s">
        <v>79</v>
      </c>
      <c r="H31" s="468">
        <f>прил._3!K81</f>
        <v>138.6</v>
      </c>
      <c r="I31" s="469"/>
      <c r="J31" s="469"/>
      <c r="K31" s="389">
        <v>-39.299999999999997</v>
      </c>
    </row>
    <row r="32" spans="1:16" ht="32.25" customHeight="1" x14ac:dyDescent="0.25">
      <c r="A32" s="410"/>
      <c r="B32" s="499" t="s">
        <v>82</v>
      </c>
      <c r="C32" s="358" t="s">
        <v>31</v>
      </c>
      <c r="D32" s="358" t="s">
        <v>77</v>
      </c>
      <c r="E32" s="358" t="s">
        <v>24</v>
      </c>
      <c r="F32" s="358" t="s">
        <v>160</v>
      </c>
      <c r="G32" s="358" t="s">
        <v>83</v>
      </c>
      <c r="H32" s="408">
        <v>10</v>
      </c>
      <c r="I32" s="389"/>
      <c r="J32" s="389"/>
      <c r="K32" s="389"/>
    </row>
    <row r="33" spans="1:11" ht="17.25" customHeight="1" x14ac:dyDescent="0.25">
      <c r="A33" s="25"/>
      <c r="B33" s="125" t="s">
        <v>97</v>
      </c>
      <c r="C33" s="27" t="s">
        <v>31</v>
      </c>
      <c r="D33" s="27" t="s">
        <v>92</v>
      </c>
      <c r="E33" s="27" t="s">
        <v>24</v>
      </c>
      <c r="F33" s="27" t="s">
        <v>141</v>
      </c>
      <c r="G33" s="27"/>
      <c r="H33" s="36">
        <v>20</v>
      </c>
      <c r="K33" s="389"/>
    </row>
    <row r="34" spans="1:11" ht="29.25" customHeight="1" x14ac:dyDescent="0.25">
      <c r="A34" s="25"/>
      <c r="B34" s="125" t="str">
        <f>прил._3!B85</f>
        <v>Подпрограмма "Поддержка и развитие казачества"</v>
      </c>
      <c r="C34" s="27" t="s">
        <v>31</v>
      </c>
      <c r="D34" s="27" t="s">
        <v>92</v>
      </c>
      <c r="E34" s="27" t="s">
        <v>24</v>
      </c>
      <c r="F34" s="27" t="s">
        <v>161</v>
      </c>
      <c r="G34" s="27"/>
      <c r="H34" s="36">
        <v>20</v>
      </c>
      <c r="K34" s="389"/>
    </row>
    <row r="35" spans="1:11" ht="15.75" customHeight="1" x14ac:dyDescent="0.25">
      <c r="A35" s="25"/>
      <c r="B35" s="159" t="s">
        <v>84</v>
      </c>
      <c r="C35" s="27" t="s">
        <v>31</v>
      </c>
      <c r="D35" s="27" t="s">
        <v>92</v>
      </c>
      <c r="E35" s="27" t="s">
        <v>24</v>
      </c>
      <c r="F35" s="27" t="s">
        <v>161</v>
      </c>
      <c r="G35" s="27" t="s">
        <v>118</v>
      </c>
      <c r="H35" s="36">
        <f>прил._3!K86</f>
        <v>20</v>
      </c>
      <c r="K35" s="389"/>
    </row>
    <row r="36" spans="1:11" ht="45" customHeight="1" x14ac:dyDescent="0.25">
      <c r="A36" s="23"/>
      <c r="B36" s="128" t="str">
        <f>прил._3!B125</f>
        <v>Муниципальная программа "Развитие культуры на 2018-2020 годы  в Новодмитриевском сельском поселении"</v>
      </c>
      <c r="C36" s="115" t="s">
        <v>29</v>
      </c>
      <c r="D36" s="115" t="s">
        <v>68</v>
      </c>
      <c r="E36" s="115" t="s">
        <v>24</v>
      </c>
      <c r="F36" s="115" t="s">
        <v>141</v>
      </c>
      <c r="G36" s="115"/>
      <c r="H36" s="116">
        <f>прил._3!K123</f>
        <v>5215.8</v>
      </c>
      <c r="K36" s="389"/>
    </row>
    <row r="37" spans="1:11" ht="15.75" customHeight="1" x14ac:dyDescent="0.25">
      <c r="A37" s="25"/>
      <c r="B37" s="144" t="s">
        <v>168</v>
      </c>
      <c r="C37" s="27" t="s">
        <v>29</v>
      </c>
      <c r="D37" s="27" t="s">
        <v>77</v>
      </c>
      <c r="E37" s="27" t="s">
        <v>24</v>
      </c>
      <c r="F37" s="27" t="s">
        <v>141</v>
      </c>
      <c r="G37" s="27"/>
      <c r="H37" s="36">
        <f>H38+H43</f>
        <v>5215.8</v>
      </c>
      <c r="K37" s="389"/>
    </row>
    <row r="38" spans="1:11" ht="29.25" customHeight="1" x14ac:dyDescent="0.25">
      <c r="A38" s="30"/>
      <c r="B38" s="144" t="s">
        <v>119</v>
      </c>
      <c r="C38" s="27" t="s">
        <v>29</v>
      </c>
      <c r="D38" s="27" t="s">
        <v>77</v>
      </c>
      <c r="E38" s="27" t="s">
        <v>31</v>
      </c>
      <c r="F38" s="27" t="s">
        <v>141</v>
      </c>
      <c r="G38" s="27"/>
      <c r="H38" s="36">
        <f>H40</f>
        <v>5186.2</v>
      </c>
      <c r="K38" s="389"/>
    </row>
    <row r="39" spans="1:11" ht="31.5" customHeight="1" x14ac:dyDescent="0.25">
      <c r="A39" s="30"/>
      <c r="B39" s="144" t="str">
        <f>прил._3!B128</f>
        <v>Подпрограмма "Расходы на обеспечение деятельности (оказание услуг) муниципальных учреждений"</v>
      </c>
      <c r="C39" s="27" t="s">
        <v>29</v>
      </c>
      <c r="D39" s="27" t="s">
        <v>77</v>
      </c>
      <c r="E39" s="27" t="s">
        <v>31</v>
      </c>
      <c r="F39" s="27" t="s">
        <v>143</v>
      </c>
      <c r="G39" s="27"/>
      <c r="H39" s="36">
        <v>5186.2</v>
      </c>
      <c r="K39" s="389"/>
    </row>
    <row r="40" spans="1:11" ht="45.75" customHeight="1" x14ac:dyDescent="0.25">
      <c r="A40" s="410"/>
      <c r="B40" s="522" t="s">
        <v>166</v>
      </c>
      <c r="C40" s="358" t="s">
        <v>29</v>
      </c>
      <c r="D40" s="358" t="s">
        <v>77</v>
      </c>
      <c r="E40" s="358" t="s">
        <v>31</v>
      </c>
      <c r="F40" s="358" t="s">
        <v>143</v>
      </c>
      <c r="G40" s="358" t="s">
        <v>118</v>
      </c>
      <c r="H40" s="408">
        <v>5186.2</v>
      </c>
      <c r="I40" s="389"/>
      <c r="J40" s="389"/>
      <c r="K40" s="389"/>
    </row>
    <row r="41" spans="1:11" ht="21" customHeight="1" x14ac:dyDescent="0.25">
      <c r="A41" s="464"/>
      <c r="B41" s="521" t="str">
        <f>прил._3!B130</f>
        <v>Проведение праздничных мероприятий</v>
      </c>
      <c r="C41" s="459" t="s">
        <v>29</v>
      </c>
      <c r="D41" s="459" t="s">
        <v>77</v>
      </c>
      <c r="E41" s="459" t="s">
        <v>32</v>
      </c>
      <c r="F41" s="459" t="s">
        <v>141</v>
      </c>
      <c r="G41" s="459"/>
      <c r="H41" s="468">
        <f>H43</f>
        <v>29.6</v>
      </c>
      <c r="I41" s="469"/>
      <c r="J41" s="469"/>
      <c r="K41" s="389"/>
    </row>
    <row r="42" spans="1:11" ht="28.5" customHeight="1" x14ac:dyDescent="0.25">
      <c r="A42" s="464"/>
      <c r="B42" s="521" t="str">
        <f>прил._3!B131</f>
        <v>мероприятия в сфере сохранения и развития культуры</v>
      </c>
      <c r="C42" s="459" t="s">
        <v>29</v>
      </c>
      <c r="D42" s="459" t="s">
        <v>77</v>
      </c>
      <c r="E42" s="459" t="s">
        <v>32</v>
      </c>
      <c r="F42" s="459" t="s">
        <v>547</v>
      </c>
      <c r="G42" s="459"/>
      <c r="H42" s="468">
        <f>H43</f>
        <v>29.6</v>
      </c>
      <c r="I42" s="469"/>
      <c r="J42" s="469"/>
      <c r="K42" s="389"/>
    </row>
    <row r="43" spans="1:11" ht="30" customHeight="1" x14ac:dyDescent="0.25">
      <c r="A43" s="464"/>
      <c r="B43" s="521" t="str">
        <f>прил._3!B132</f>
        <v>Закупка товаров работ и услуг для государственных (муниципальных) нужд</v>
      </c>
      <c r="C43" s="459" t="s">
        <v>29</v>
      </c>
      <c r="D43" s="459" t="s">
        <v>77</v>
      </c>
      <c r="E43" s="459" t="s">
        <v>32</v>
      </c>
      <c r="F43" s="459" t="s">
        <v>547</v>
      </c>
      <c r="G43" s="459" t="s">
        <v>83</v>
      </c>
      <c r="H43" s="468">
        <v>29.6</v>
      </c>
      <c r="I43" s="469"/>
      <c r="J43" s="469"/>
      <c r="K43" s="389">
        <v>29.6</v>
      </c>
    </row>
    <row r="44" spans="1:11" ht="56.25" customHeight="1" x14ac:dyDescent="0.25">
      <c r="A44" s="25"/>
      <c r="B44" s="128" t="str">
        <f>прил._3!B145</f>
        <v>Муниципальная программа "Развитие физической культуры и спорта в Новодмитриевском сельском поселении Северского района</v>
      </c>
      <c r="C44" s="115" t="s">
        <v>32</v>
      </c>
      <c r="D44" s="115" t="s">
        <v>77</v>
      </c>
      <c r="E44" s="115" t="s">
        <v>27</v>
      </c>
      <c r="F44" s="115" t="s">
        <v>141</v>
      </c>
      <c r="G44" s="115"/>
      <c r="H44" s="116">
        <f>H47+H48</f>
        <v>263.60000000000002</v>
      </c>
      <c r="K44" s="389"/>
    </row>
    <row r="45" spans="1:11" ht="29.25" customHeight="1" x14ac:dyDescent="0.25">
      <c r="A45" s="25"/>
      <c r="B45" s="22" t="s">
        <v>124</v>
      </c>
      <c r="C45" s="27" t="s">
        <v>32</v>
      </c>
      <c r="D45" s="27" t="s">
        <v>77</v>
      </c>
      <c r="E45" s="27" t="s">
        <v>27</v>
      </c>
      <c r="F45" s="27" t="s">
        <v>69</v>
      </c>
      <c r="G45" s="27"/>
      <c r="H45" s="36">
        <f>H46</f>
        <v>263.60000000000002</v>
      </c>
      <c r="K45" s="389"/>
    </row>
    <row r="46" spans="1:11" ht="29.25" customHeight="1" x14ac:dyDescent="0.25">
      <c r="A46" s="25"/>
      <c r="B46" s="22" t="s">
        <v>124</v>
      </c>
      <c r="C46" s="27" t="s">
        <v>32</v>
      </c>
      <c r="D46" s="27" t="s">
        <v>77</v>
      </c>
      <c r="E46" s="27" t="s">
        <v>27</v>
      </c>
      <c r="F46" s="27" t="s">
        <v>144</v>
      </c>
      <c r="G46" s="27"/>
      <c r="H46" s="36">
        <f>H47+H48</f>
        <v>263.60000000000002</v>
      </c>
      <c r="K46" s="389"/>
    </row>
    <row r="47" spans="1:11" ht="75" customHeight="1" x14ac:dyDescent="0.25">
      <c r="A47" s="410"/>
      <c r="B47" s="497" t="s">
        <v>78</v>
      </c>
      <c r="C47" s="358" t="s">
        <v>32</v>
      </c>
      <c r="D47" s="358" t="s">
        <v>77</v>
      </c>
      <c r="E47" s="358" t="s">
        <v>27</v>
      </c>
      <c r="F47" s="358" t="s">
        <v>144</v>
      </c>
      <c r="G47" s="358" t="s">
        <v>79</v>
      </c>
      <c r="H47" s="408">
        <f>прил._3!K148</f>
        <v>263.60000000000002</v>
      </c>
      <c r="I47" s="389"/>
      <c r="J47" s="389"/>
      <c r="K47" s="389"/>
    </row>
    <row r="48" spans="1:11" ht="29.25" customHeight="1" x14ac:dyDescent="0.25">
      <c r="A48" s="25"/>
      <c r="B48" s="125" t="s">
        <v>82</v>
      </c>
      <c r="C48" s="27" t="s">
        <v>32</v>
      </c>
      <c r="D48" s="27" t="s">
        <v>77</v>
      </c>
      <c r="E48" s="27" t="s">
        <v>27</v>
      </c>
      <c r="F48" s="27" t="s">
        <v>144</v>
      </c>
      <c r="G48" s="27" t="s">
        <v>83</v>
      </c>
      <c r="H48" s="36">
        <v>0</v>
      </c>
      <c r="K48" s="389"/>
    </row>
    <row r="49" spans="1:11" ht="30" hidden="1" x14ac:dyDescent="0.25">
      <c r="A49" s="25"/>
      <c r="B49" s="29" t="s">
        <v>82</v>
      </c>
      <c r="C49" s="27" t="s">
        <v>102</v>
      </c>
      <c r="D49" s="27" t="s">
        <v>77</v>
      </c>
      <c r="E49" s="27" t="s">
        <v>25</v>
      </c>
      <c r="F49" s="27" t="s">
        <v>145</v>
      </c>
      <c r="G49" s="27" t="s">
        <v>79</v>
      </c>
      <c r="H49" s="36"/>
      <c r="I49" s="36"/>
      <c r="J49" s="36"/>
      <c r="K49" s="389"/>
    </row>
    <row r="50" spans="1:11" ht="21" hidden="1" customHeight="1" x14ac:dyDescent="0.25">
      <c r="A50" s="25"/>
      <c r="B50" s="125" t="s">
        <v>82</v>
      </c>
      <c r="C50" s="27" t="s">
        <v>102</v>
      </c>
      <c r="D50" s="27" t="s">
        <v>77</v>
      </c>
      <c r="E50" s="27" t="s">
        <v>25</v>
      </c>
      <c r="F50" s="27" t="s">
        <v>145</v>
      </c>
      <c r="G50" s="27" t="s">
        <v>83</v>
      </c>
      <c r="H50" s="36"/>
      <c r="I50" s="36">
        <v>0</v>
      </c>
      <c r="J50" s="36">
        <v>0</v>
      </c>
      <c r="K50" s="389"/>
    </row>
    <row r="51" spans="1:11" ht="60" customHeight="1" x14ac:dyDescent="0.25">
      <c r="A51" s="30"/>
      <c r="B51" s="128" t="str">
        <f>прил._3!B60</f>
        <v>Муниципальная программа "Региональная политика и развитие гражданского общества в Новодмитриевском сельском поселении на 2018-2020 годы"</v>
      </c>
      <c r="C51" s="115" t="s">
        <v>42</v>
      </c>
      <c r="D51" s="115" t="s">
        <v>68</v>
      </c>
      <c r="E51" s="115" t="s">
        <v>24</v>
      </c>
      <c r="F51" s="115" t="s">
        <v>141</v>
      </c>
      <c r="G51" s="118"/>
      <c r="H51" s="116">
        <f>H52</f>
        <v>14.4</v>
      </c>
      <c r="K51" s="389"/>
    </row>
    <row r="52" spans="1:11" ht="27.75" customHeight="1" x14ac:dyDescent="0.25">
      <c r="A52" s="30"/>
      <c r="B52" s="127" t="s">
        <v>94</v>
      </c>
      <c r="C52" s="27" t="s">
        <v>42</v>
      </c>
      <c r="D52" s="27" t="s">
        <v>77</v>
      </c>
      <c r="E52" s="27" t="s">
        <v>24</v>
      </c>
      <c r="F52" s="27" t="s">
        <v>141</v>
      </c>
      <c r="G52" s="31"/>
      <c r="H52" s="36">
        <f>H53</f>
        <v>14.4</v>
      </c>
      <c r="K52" s="389"/>
    </row>
    <row r="53" spans="1:11" ht="33.75" customHeight="1" x14ac:dyDescent="0.25">
      <c r="A53" s="30"/>
      <c r="B53" s="127" t="s">
        <v>95</v>
      </c>
      <c r="C53" s="27" t="s">
        <v>42</v>
      </c>
      <c r="D53" s="27" t="s">
        <v>77</v>
      </c>
      <c r="E53" s="27" t="s">
        <v>24</v>
      </c>
      <c r="F53" s="27" t="s">
        <v>146</v>
      </c>
      <c r="G53" s="31"/>
      <c r="H53" s="36">
        <f>H54</f>
        <v>14.4</v>
      </c>
      <c r="K53" s="389"/>
    </row>
    <row r="54" spans="1:11" ht="28.5" customHeight="1" x14ac:dyDescent="0.25">
      <c r="A54" s="30"/>
      <c r="B54" s="22" t="s">
        <v>82</v>
      </c>
      <c r="C54" s="27" t="s">
        <v>42</v>
      </c>
      <c r="D54" s="27" t="s">
        <v>77</v>
      </c>
      <c r="E54" s="27" t="s">
        <v>24</v>
      </c>
      <c r="F54" s="27" t="s">
        <v>146</v>
      </c>
      <c r="G54" s="31" t="s">
        <v>83</v>
      </c>
      <c r="H54" s="36">
        <v>14.4</v>
      </c>
      <c r="K54" s="389"/>
    </row>
    <row r="55" spans="1:11" ht="63" customHeight="1" x14ac:dyDescent="0.25">
      <c r="A55" s="30"/>
      <c r="B55" s="407" t="s">
        <v>279</v>
      </c>
      <c r="C55" s="70" t="s">
        <v>41</v>
      </c>
      <c r="D55" s="70" t="s">
        <v>68</v>
      </c>
      <c r="E55" s="70" t="s">
        <v>24</v>
      </c>
      <c r="F55" s="70" t="s">
        <v>141</v>
      </c>
      <c r="G55" s="31"/>
      <c r="H55" s="116">
        <f>H56</f>
        <v>224.5</v>
      </c>
      <c r="K55" s="389"/>
    </row>
    <row r="56" spans="1:11" ht="27.75" customHeight="1" x14ac:dyDescent="0.25">
      <c r="A56" s="30"/>
      <c r="B56" s="167" t="s">
        <v>215</v>
      </c>
      <c r="C56" s="302" t="s">
        <v>41</v>
      </c>
      <c r="D56" s="302" t="s">
        <v>77</v>
      </c>
      <c r="E56" s="302" t="s">
        <v>24</v>
      </c>
      <c r="F56" s="302" t="s">
        <v>141</v>
      </c>
      <c r="G56" s="86"/>
      <c r="H56" s="253">
        <f>H57</f>
        <v>224.5</v>
      </c>
      <c r="K56" s="389"/>
    </row>
    <row r="57" spans="1:11" ht="63" customHeight="1" x14ac:dyDescent="0.25">
      <c r="A57" s="30"/>
      <c r="B57" s="409" t="s">
        <v>217</v>
      </c>
      <c r="C57" s="302" t="s">
        <v>41</v>
      </c>
      <c r="D57" s="302" t="s">
        <v>77</v>
      </c>
      <c r="E57" s="302" t="s">
        <v>24</v>
      </c>
      <c r="F57" s="302" t="s">
        <v>216</v>
      </c>
      <c r="G57" s="86"/>
      <c r="H57" s="253">
        <f>H58</f>
        <v>224.5</v>
      </c>
      <c r="K57" s="389"/>
    </row>
    <row r="58" spans="1:11" ht="31.5" customHeight="1" x14ac:dyDescent="0.25">
      <c r="A58" s="410"/>
      <c r="B58" s="508" t="s">
        <v>82</v>
      </c>
      <c r="C58" s="358" t="s">
        <v>41</v>
      </c>
      <c r="D58" s="358" t="s">
        <v>77</v>
      </c>
      <c r="E58" s="358" t="s">
        <v>24</v>
      </c>
      <c r="F58" s="358" t="s">
        <v>216</v>
      </c>
      <c r="G58" s="523" t="s">
        <v>83</v>
      </c>
      <c r="H58" s="408">
        <v>224.5</v>
      </c>
      <c r="I58" s="389"/>
      <c r="J58" s="389"/>
      <c r="K58" s="389"/>
    </row>
    <row r="59" spans="1:11" s="24" customFormat="1" ht="72" customHeight="1" x14ac:dyDescent="0.2">
      <c r="A59" s="26"/>
      <c r="B59" s="171" t="s">
        <v>174</v>
      </c>
      <c r="C59" s="70" t="s">
        <v>40</v>
      </c>
      <c r="D59" s="70" t="s">
        <v>68</v>
      </c>
      <c r="E59" s="70" t="s">
        <v>24</v>
      </c>
      <c r="F59" s="70" t="s">
        <v>141</v>
      </c>
      <c r="G59" s="172"/>
      <c r="H59" s="116">
        <f>H62</f>
        <v>20</v>
      </c>
      <c r="K59" s="397"/>
    </row>
    <row r="60" spans="1:11" ht="30" customHeight="1" x14ac:dyDescent="0.25">
      <c r="A60" s="30"/>
      <c r="B60" s="170" t="s">
        <v>175</v>
      </c>
      <c r="C60" s="40" t="s">
        <v>40</v>
      </c>
      <c r="D60" s="40" t="s">
        <v>77</v>
      </c>
      <c r="E60" s="40" t="s">
        <v>24</v>
      </c>
      <c r="F60" s="40" t="s">
        <v>141</v>
      </c>
      <c r="G60" s="145"/>
      <c r="H60" s="36">
        <f>H61</f>
        <v>20</v>
      </c>
      <c r="K60" s="389"/>
    </row>
    <row r="61" spans="1:11" ht="30" customHeight="1" x14ac:dyDescent="0.25">
      <c r="A61" s="30"/>
      <c r="B61" s="170" t="s">
        <v>175</v>
      </c>
      <c r="C61" s="40" t="s">
        <v>40</v>
      </c>
      <c r="D61" s="40" t="s">
        <v>77</v>
      </c>
      <c r="E61" s="40" t="s">
        <v>24</v>
      </c>
      <c r="F61" s="40" t="s">
        <v>167</v>
      </c>
      <c r="G61" s="145"/>
      <c r="H61" s="36">
        <f>H62</f>
        <v>20</v>
      </c>
      <c r="K61" s="389"/>
    </row>
    <row r="62" spans="1:11" ht="44.25" customHeight="1" x14ac:dyDescent="0.25">
      <c r="A62" s="30"/>
      <c r="B62" s="170" t="s">
        <v>117</v>
      </c>
      <c r="C62" s="40" t="s">
        <v>40</v>
      </c>
      <c r="D62" s="40" t="s">
        <v>77</v>
      </c>
      <c r="E62" s="40" t="s">
        <v>24</v>
      </c>
      <c r="F62" s="40" t="s">
        <v>167</v>
      </c>
      <c r="G62" s="145" t="s">
        <v>118</v>
      </c>
      <c r="H62" s="36">
        <v>20</v>
      </c>
      <c r="K62" s="389"/>
    </row>
    <row r="63" spans="1:11" ht="56.25" customHeight="1" x14ac:dyDescent="0.25">
      <c r="A63" s="23"/>
      <c r="B63" s="129" t="str">
        <f>прил._3!B98</f>
        <v>Муниципальная программа "Информационное общество Северского района в Новодмитриевском сельском поселении на 2018-2020 годы"</v>
      </c>
      <c r="C63" s="115" t="s">
        <v>103</v>
      </c>
      <c r="D63" s="115" t="s">
        <v>68</v>
      </c>
      <c r="E63" s="115" t="s">
        <v>24</v>
      </c>
      <c r="F63" s="115" t="s">
        <v>141</v>
      </c>
      <c r="G63" s="115"/>
      <c r="H63" s="116">
        <f>H64+H67</f>
        <v>335</v>
      </c>
      <c r="K63" s="389"/>
    </row>
    <row r="64" spans="1:11" ht="22.5" customHeight="1" x14ac:dyDescent="0.25">
      <c r="A64" s="23"/>
      <c r="B64" s="125" t="s">
        <v>125</v>
      </c>
      <c r="C64" s="27" t="s">
        <v>103</v>
      </c>
      <c r="D64" s="27" t="s">
        <v>77</v>
      </c>
      <c r="E64" s="27" t="s">
        <v>24</v>
      </c>
      <c r="F64" s="27" t="s">
        <v>141</v>
      </c>
      <c r="G64" s="27"/>
      <c r="H64" s="36">
        <f>H66</f>
        <v>150</v>
      </c>
      <c r="K64" s="389"/>
    </row>
    <row r="65" spans="1:15" ht="42.75" customHeight="1" x14ac:dyDescent="0.25">
      <c r="A65" s="23"/>
      <c r="B65" s="22" t="s">
        <v>59</v>
      </c>
      <c r="C65" s="27" t="s">
        <v>103</v>
      </c>
      <c r="D65" s="27" t="s">
        <v>77</v>
      </c>
      <c r="E65" s="27" t="s">
        <v>24</v>
      </c>
      <c r="F65" s="27" t="s">
        <v>147</v>
      </c>
      <c r="G65" s="27"/>
      <c r="H65" s="36">
        <v>150</v>
      </c>
      <c r="K65" s="389"/>
    </row>
    <row r="66" spans="1:15" ht="42.75" customHeight="1" x14ac:dyDescent="0.25">
      <c r="A66" s="23"/>
      <c r="B66" s="126" t="s">
        <v>82</v>
      </c>
      <c r="C66" s="27" t="s">
        <v>103</v>
      </c>
      <c r="D66" s="27" t="s">
        <v>77</v>
      </c>
      <c r="E66" s="27" t="s">
        <v>24</v>
      </c>
      <c r="F66" s="27" t="s">
        <v>147</v>
      </c>
      <c r="G66" s="27" t="s">
        <v>83</v>
      </c>
      <c r="H66" s="36">
        <f>прил._3!K154</f>
        <v>150</v>
      </c>
      <c r="K66" s="389"/>
    </row>
    <row r="67" spans="1:15" ht="24" customHeight="1" x14ac:dyDescent="0.25">
      <c r="A67" s="25"/>
      <c r="B67" s="125" t="s">
        <v>104</v>
      </c>
      <c r="C67" s="27" t="s">
        <v>103</v>
      </c>
      <c r="D67" s="27" t="s">
        <v>70</v>
      </c>
      <c r="E67" s="27" t="s">
        <v>24</v>
      </c>
      <c r="F67" s="27" t="s">
        <v>141</v>
      </c>
      <c r="G67" s="27"/>
      <c r="H67" s="36">
        <f>H68</f>
        <v>185</v>
      </c>
      <c r="K67" s="396"/>
      <c r="L67" s="35"/>
      <c r="M67" s="35"/>
      <c r="N67" s="35"/>
      <c r="O67" s="35"/>
    </row>
    <row r="68" spans="1:15" ht="30" x14ac:dyDescent="0.25">
      <c r="A68" s="25"/>
      <c r="B68" s="22" t="s">
        <v>59</v>
      </c>
      <c r="C68" s="27" t="s">
        <v>103</v>
      </c>
      <c r="D68" s="27" t="s">
        <v>70</v>
      </c>
      <c r="E68" s="27" t="s">
        <v>24</v>
      </c>
      <c r="F68" s="27" t="s">
        <v>148</v>
      </c>
      <c r="G68" s="27"/>
      <c r="H68" s="36">
        <f>H69</f>
        <v>185</v>
      </c>
      <c r="K68" s="396"/>
      <c r="L68" s="35"/>
      <c r="M68" s="35"/>
      <c r="N68" s="35"/>
      <c r="O68" s="35"/>
    </row>
    <row r="69" spans="1:15" ht="27.75" customHeight="1" x14ac:dyDescent="0.25">
      <c r="A69" s="25"/>
      <c r="B69" s="126" t="s">
        <v>82</v>
      </c>
      <c r="C69" s="27" t="s">
        <v>103</v>
      </c>
      <c r="D69" s="27" t="s">
        <v>70</v>
      </c>
      <c r="E69" s="27" t="s">
        <v>24</v>
      </c>
      <c r="F69" s="27" t="s">
        <v>148</v>
      </c>
      <c r="G69" s="27" t="s">
        <v>83</v>
      </c>
      <c r="H69" s="36">
        <f>прил._3!K101</f>
        <v>185</v>
      </c>
      <c r="K69" s="396"/>
      <c r="L69" s="35"/>
      <c r="M69" s="35"/>
      <c r="N69" s="35"/>
      <c r="O69" s="35"/>
    </row>
    <row r="70" spans="1:15" ht="27" hidden="1" customHeight="1" x14ac:dyDescent="0.25">
      <c r="A70" s="25"/>
      <c r="B70" s="126" t="s">
        <v>104</v>
      </c>
      <c r="C70" s="27" t="s">
        <v>103</v>
      </c>
      <c r="D70" s="27" t="s">
        <v>77</v>
      </c>
      <c r="E70" s="27" t="s">
        <v>24</v>
      </c>
      <c r="F70" s="27" t="s">
        <v>147</v>
      </c>
      <c r="G70" s="27"/>
      <c r="H70" s="36"/>
      <c r="K70" s="396"/>
      <c r="L70" s="35"/>
      <c r="M70" s="35"/>
      <c r="N70" s="35"/>
      <c r="O70" s="35"/>
    </row>
    <row r="71" spans="1:15" ht="30" hidden="1" customHeight="1" x14ac:dyDescent="0.25">
      <c r="A71" s="25"/>
      <c r="B71" s="126" t="s">
        <v>59</v>
      </c>
      <c r="C71" s="27" t="s">
        <v>103</v>
      </c>
      <c r="D71" s="27" t="s">
        <v>70</v>
      </c>
      <c r="E71" s="27" t="s">
        <v>24</v>
      </c>
      <c r="F71" s="27" t="s">
        <v>148</v>
      </c>
      <c r="G71" s="27"/>
      <c r="H71" s="36"/>
      <c r="K71" s="396"/>
      <c r="L71" s="35"/>
      <c r="M71" s="35"/>
      <c r="N71" s="35"/>
      <c r="O71" s="35"/>
    </row>
    <row r="72" spans="1:15" ht="14.25" hidden="1" customHeight="1" x14ac:dyDescent="0.25">
      <c r="A72" s="25"/>
      <c r="B72" s="125" t="s">
        <v>82</v>
      </c>
      <c r="C72" s="27" t="s">
        <v>103</v>
      </c>
      <c r="D72" s="27" t="s">
        <v>70</v>
      </c>
      <c r="E72" s="27" t="s">
        <v>24</v>
      </c>
      <c r="F72" s="27" t="s">
        <v>148</v>
      </c>
      <c r="G72" s="27" t="s">
        <v>83</v>
      </c>
      <c r="H72" s="36"/>
      <c r="K72" s="389"/>
    </row>
    <row r="73" spans="1:15" ht="32.25" hidden="1" customHeight="1" x14ac:dyDescent="0.25">
      <c r="A73" s="25"/>
      <c r="B73" s="128" t="s">
        <v>126</v>
      </c>
      <c r="C73" s="27" t="s">
        <v>98</v>
      </c>
      <c r="D73" s="27" t="s">
        <v>68</v>
      </c>
      <c r="E73" s="27"/>
      <c r="F73" s="27" t="s">
        <v>141</v>
      </c>
      <c r="G73" s="27"/>
      <c r="H73" s="36">
        <v>0</v>
      </c>
      <c r="I73" s="36" t="e">
        <v>#REF!</v>
      </c>
      <c r="J73" s="36" t="e">
        <v>#REF!</v>
      </c>
      <c r="K73" s="389"/>
    </row>
    <row r="74" spans="1:15" ht="30" hidden="1" x14ac:dyDescent="0.25">
      <c r="A74" s="25"/>
      <c r="B74" s="125" t="s">
        <v>105</v>
      </c>
      <c r="C74" s="27" t="s">
        <v>98</v>
      </c>
      <c r="D74" s="27" t="s">
        <v>77</v>
      </c>
      <c r="E74" s="27"/>
      <c r="F74" s="27" t="s">
        <v>141</v>
      </c>
      <c r="G74" s="27"/>
      <c r="H74" s="36">
        <v>0</v>
      </c>
      <c r="K74" s="389"/>
    </row>
    <row r="75" spans="1:15" ht="45" hidden="1" x14ac:dyDescent="0.25">
      <c r="A75" s="25"/>
      <c r="B75" s="125" t="s">
        <v>106</v>
      </c>
      <c r="C75" s="27" t="s">
        <v>98</v>
      </c>
      <c r="D75" s="27" t="s">
        <v>77</v>
      </c>
      <c r="E75" s="27"/>
      <c r="F75" s="27" t="s">
        <v>162</v>
      </c>
      <c r="G75" s="27"/>
      <c r="H75" s="36">
        <v>0</v>
      </c>
      <c r="K75" s="389"/>
    </row>
    <row r="76" spans="1:15" hidden="1" x14ac:dyDescent="0.25">
      <c r="A76" s="25"/>
      <c r="B76" s="125" t="s">
        <v>84</v>
      </c>
      <c r="C76" s="27" t="s">
        <v>98</v>
      </c>
      <c r="D76" s="27" t="s">
        <v>77</v>
      </c>
      <c r="E76" s="27"/>
      <c r="F76" s="27" t="s">
        <v>162</v>
      </c>
      <c r="G76" s="27" t="s">
        <v>85</v>
      </c>
      <c r="H76" s="36">
        <v>0</v>
      </c>
      <c r="K76" s="389"/>
    </row>
    <row r="77" spans="1:15" ht="57.75" x14ac:dyDescent="0.25">
      <c r="A77" s="25"/>
      <c r="B77" s="129" t="s">
        <v>517</v>
      </c>
      <c r="C77" s="115" t="s">
        <v>98</v>
      </c>
      <c r="D77" s="115" t="s">
        <v>68</v>
      </c>
      <c r="E77" s="115" t="s">
        <v>24</v>
      </c>
      <c r="F77" s="115" t="s">
        <v>141</v>
      </c>
      <c r="G77" s="115"/>
      <c r="H77" s="116">
        <f>H80</f>
        <v>10</v>
      </c>
      <c r="K77" s="389"/>
    </row>
    <row r="78" spans="1:15" ht="30" x14ac:dyDescent="0.25">
      <c r="A78" s="25"/>
      <c r="B78" s="125" t="s">
        <v>105</v>
      </c>
      <c r="C78" s="27" t="s">
        <v>98</v>
      </c>
      <c r="D78" s="27" t="s">
        <v>77</v>
      </c>
      <c r="E78" s="27" t="s">
        <v>23</v>
      </c>
      <c r="F78" s="27" t="s">
        <v>141</v>
      </c>
      <c r="G78" s="27"/>
      <c r="H78" s="36">
        <v>10</v>
      </c>
      <c r="K78" s="389"/>
    </row>
    <row r="79" spans="1:15" ht="30" x14ac:dyDescent="0.25">
      <c r="A79" s="25"/>
      <c r="B79" s="125" t="s">
        <v>460</v>
      </c>
      <c r="C79" s="27" t="s">
        <v>98</v>
      </c>
      <c r="D79" s="27" t="s">
        <v>77</v>
      </c>
      <c r="E79" s="27" t="s">
        <v>23</v>
      </c>
      <c r="F79" s="27" t="s">
        <v>162</v>
      </c>
      <c r="G79" s="27"/>
      <c r="H79" s="36">
        <v>10</v>
      </c>
      <c r="K79" s="389"/>
    </row>
    <row r="80" spans="1:15" ht="30" x14ac:dyDescent="0.25">
      <c r="A80" s="25"/>
      <c r="B80" s="125" t="s">
        <v>82</v>
      </c>
      <c r="C80" s="27" t="s">
        <v>98</v>
      </c>
      <c r="D80" s="27" t="s">
        <v>77</v>
      </c>
      <c r="E80" s="27" t="s">
        <v>23</v>
      </c>
      <c r="F80" s="27" t="s">
        <v>162</v>
      </c>
      <c r="G80" s="27" t="s">
        <v>83</v>
      </c>
      <c r="H80" s="36">
        <v>10</v>
      </c>
      <c r="K80" s="389"/>
    </row>
    <row r="81" spans="1:11" ht="57.75" customHeight="1" x14ac:dyDescent="0.25">
      <c r="A81" s="23"/>
      <c r="B81" s="128" t="str">
        <f>прил._3!B108</f>
        <v>Муниципальная программа "Развитие жилищно-коммунальной инфраструктуры в Новодмитриевском сельском поселении на 2018-2020 годы"</v>
      </c>
      <c r="C81" s="115" t="s">
        <v>107</v>
      </c>
      <c r="D81" s="115" t="s">
        <v>68</v>
      </c>
      <c r="E81" s="115" t="s">
        <v>24</v>
      </c>
      <c r="F81" s="115" t="s">
        <v>141</v>
      </c>
      <c r="G81" s="115"/>
      <c r="H81" s="116">
        <f>H97</f>
        <v>184</v>
      </c>
      <c r="K81" s="389"/>
    </row>
    <row r="82" spans="1:11" ht="30" x14ac:dyDescent="0.25">
      <c r="A82" s="25"/>
      <c r="B82" s="127" t="s">
        <v>108</v>
      </c>
      <c r="C82" s="27" t="s">
        <v>107</v>
      </c>
      <c r="D82" s="27" t="s">
        <v>70</v>
      </c>
      <c r="E82" s="27" t="s">
        <v>24</v>
      </c>
      <c r="F82" s="27" t="s">
        <v>141</v>
      </c>
      <c r="G82" s="27"/>
      <c r="H82" s="36">
        <f>H96</f>
        <v>184</v>
      </c>
      <c r="K82" s="389"/>
    </row>
    <row r="83" spans="1:11" ht="30" hidden="1" x14ac:dyDescent="0.25">
      <c r="A83" s="25"/>
      <c r="B83" s="127" t="s">
        <v>47</v>
      </c>
      <c r="C83" s="27" t="s">
        <v>107</v>
      </c>
      <c r="D83" s="27" t="s">
        <v>70</v>
      </c>
      <c r="E83" s="27"/>
      <c r="F83" s="27" t="s">
        <v>163</v>
      </c>
      <c r="G83" s="27"/>
      <c r="H83" s="36">
        <f>H84+H85</f>
        <v>0</v>
      </c>
      <c r="K83" s="389"/>
    </row>
    <row r="84" spans="1:11" ht="33" hidden="1" customHeight="1" x14ac:dyDescent="0.25">
      <c r="A84" s="25"/>
      <c r="B84" s="125" t="s">
        <v>82</v>
      </c>
      <c r="C84" s="27" t="s">
        <v>107</v>
      </c>
      <c r="D84" s="27" t="s">
        <v>70</v>
      </c>
      <c r="E84" s="27"/>
      <c r="F84" s="27" t="s">
        <v>163</v>
      </c>
      <c r="G84" s="27" t="s">
        <v>83</v>
      </c>
      <c r="H84" s="36">
        <v>0</v>
      </c>
      <c r="K84" s="389"/>
    </row>
    <row r="85" spans="1:11" ht="27.75" hidden="1" customHeight="1" x14ac:dyDescent="0.25">
      <c r="A85" s="25"/>
      <c r="B85" s="125" t="s">
        <v>84</v>
      </c>
      <c r="C85" s="27" t="s">
        <v>107</v>
      </c>
      <c r="D85" s="27" t="s">
        <v>70</v>
      </c>
      <c r="E85" s="27"/>
      <c r="F85" s="27" t="s">
        <v>163</v>
      </c>
      <c r="G85" s="27" t="s">
        <v>85</v>
      </c>
      <c r="H85" s="36">
        <v>0</v>
      </c>
      <c r="K85" s="389"/>
    </row>
    <row r="86" spans="1:11" ht="28.5" hidden="1" customHeight="1" x14ac:dyDescent="0.25">
      <c r="A86" s="25"/>
      <c r="B86" s="125" t="s">
        <v>110</v>
      </c>
      <c r="C86" s="27" t="s">
        <v>107</v>
      </c>
      <c r="D86" s="27" t="s">
        <v>88</v>
      </c>
      <c r="E86" s="27"/>
      <c r="F86" s="27" t="s">
        <v>141</v>
      </c>
      <c r="G86" s="27"/>
      <c r="H86" s="36">
        <f>H87+H90</f>
        <v>0</v>
      </c>
      <c r="K86" s="389"/>
    </row>
    <row r="87" spans="1:11" ht="32.25" hidden="1" customHeight="1" x14ac:dyDescent="0.25">
      <c r="A87" s="25"/>
      <c r="B87" s="127" t="s">
        <v>109</v>
      </c>
      <c r="C87" s="27" t="s">
        <v>107</v>
      </c>
      <c r="D87" s="27" t="s">
        <v>88</v>
      </c>
      <c r="E87" s="27"/>
      <c r="F87" s="27" t="s">
        <v>149</v>
      </c>
      <c r="G87" s="27"/>
      <c r="H87" s="36">
        <f>H88+H89</f>
        <v>0</v>
      </c>
      <c r="K87" s="389"/>
    </row>
    <row r="88" spans="1:11" ht="29.25" hidden="1" customHeight="1" x14ac:dyDescent="0.25">
      <c r="A88" s="25"/>
      <c r="B88" s="125" t="s">
        <v>82</v>
      </c>
      <c r="C88" s="27" t="s">
        <v>107</v>
      </c>
      <c r="D88" s="27" t="s">
        <v>88</v>
      </c>
      <c r="E88" s="27"/>
      <c r="F88" s="27" t="s">
        <v>149</v>
      </c>
      <c r="G88" s="27" t="s">
        <v>83</v>
      </c>
      <c r="H88" s="36">
        <v>0</v>
      </c>
      <c r="K88" s="389"/>
    </row>
    <row r="89" spans="1:11" ht="13.5" hidden="1" customHeight="1" x14ac:dyDescent="0.25">
      <c r="A89" s="25"/>
      <c r="B89" s="125" t="s">
        <v>84</v>
      </c>
      <c r="C89" s="27" t="s">
        <v>107</v>
      </c>
      <c r="D89" s="27" t="s">
        <v>88</v>
      </c>
      <c r="E89" s="27"/>
      <c r="F89" s="27" t="s">
        <v>149</v>
      </c>
      <c r="G89" s="27" t="s">
        <v>85</v>
      </c>
      <c r="H89" s="36">
        <v>0</v>
      </c>
      <c r="K89" s="389"/>
    </row>
    <row r="90" spans="1:11" ht="16.5" hidden="1" customHeight="1" x14ac:dyDescent="0.25">
      <c r="A90" s="25"/>
      <c r="B90" s="127" t="s">
        <v>47</v>
      </c>
      <c r="C90" s="27" t="s">
        <v>107</v>
      </c>
      <c r="D90" s="27" t="s">
        <v>88</v>
      </c>
      <c r="E90" s="27"/>
      <c r="F90" s="27" t="s">
        <v>163</v>
      </c>
      <c r="G90" s="27"/>
      <c r="H90" s="36">
        <f>H91+H92</f>
        <v>0</v>
      </c>
      <c r="K90" s="389"/>
    </row>
    <row r="91" spans="1:11" ht="12" hidden="1" customHeight="1" x14ac:dyDescent="0.25">
      <c r="A91" s="25"/>
      <c r="B91" s="125" t="s">
        <v>82</v>
      </c>
      <c r="C91" s="27" t="s">
        <v>107</v>
      </c>
      <c r="D91" s="27" t="s">
        <v>88</v>
      </c>
      <c r="E91" s="27"/>
      <c r="F91" s="27" t="s">
        <v>163</v>
      </c>
      <c r="G91" s="27" t="s">
        <v>83</v>
      </c>
      <c r="H91" s="36">
        <v>0</v>
      </c>
      <c r="K91" s="389"/>
    </row>
    <row r="92" spans="1:11" ht="1.5" hidden="1" customHeight="1" x14ac:dyDescent="0.25">
      <c r="A92" s="25"/>
      <c r="B92" s="125" t="s">
        <v>84</v>
      </c>
      <c r="C92" s="27" t="s">
        <v>107</v>
      </c>
      <c r="D92" s="27" t="s">
        <v>88</v>
      </c>
      <c r="E92" s="27"/>
      <c r="F92" s="27" t="s">
        <v>163</v>
      </c>
      <c r="G92" s="27" t="s">
        <v>85</v>
      </c>
      <c r="H92" s="36">
        <v>0</v>
      </c>
      <c r="K92" s="389"/>
    </row>
    <row r="93" spans="1:11" ht="18" hidden="1" customHeight="1" x14ac:dyDescent="0.25">
      <c r="A93" s="25"/>
      <c r="B93" s="130" t="s">
        <v>131</v>
      </c>
      <c r="C93" s="27" t="s">
        <v>107</v>
      </c>
      <c r="D93" s="27" t="s">
        <v>70</v>
      </c>
      <c r="E93" s="27" t="s">
        <v>24</v>
      </c>
      <c r="F93" s="27" t="s">
        <v>150</v>
      </c>
      <c r="G93" s="27"/>
      <c r="H93" s="36">
        <v>0</v>
      </c>
      <c r="K93" s="389"/>
    </row>
    <row r="94" spans="1:11" ht="16.5" hidden="1" customHeight="1" x14ac:dyDescent="0.25">
      <c r="A94" s="25"/>
      <c r="B94" s="131" t="s">
        <v>84</v>
      </c>
      <c r="C94" s="27" t="s">
        <v>107</v>
      </c>
      <c r="D94" s="27" t="s">
        <v>70</v>
      </c>
      <c r="E94" s="27" t="s">
        <v>24</v>
      </c>
      <c r="F94" s="27" t="s">
        <v>150</v>
      </c>
      <c r="G94" s="27" t="s">
        <v>85</v>
      </c>
      <c r="H94" s="36">
        <v>0</v>
      </c>
      <c r="K94" s="389"/>
    </row>
    <row r="95" spans="1:11" ht="16.5" hidden="1" customHeight="1" x14ac:dyDescent="0.25">
      <c r="A95" s="25"/>
      <c r="B95" s="127" t="s">
        <v>17</v>
      </c>
      <c r="C95" s="27" t="s">
        <v>107</v>
      </c>
      <c r="D95" s="27" t="s">
        <v>70</v>
      </c>
      <c r="E95" s="27"/>
      <c r="F95" s="27" t="s">
        <v>163</v>
      </c>
      <c r="G95" s="27"/>
      <c r="H95" s="36">
        <f>H96</f>
        <v>184</v>
      </c>
      <c r="K95" s="389"/>
    </row>
    <row r="96" spans="1:11" ht="28.5" customHeight="1" x14ac:dyDescent="0.25">
      <c r="A96" s="25"/>
      <c r="B96" s="131" t="str">
        <f>прил._3!B110</f>
        <v>Мероприятия в области коммунального хозяйства</v>
      </c>
      <c r="C96" s="27" t="s">
        <v>107</v>
      </c>
      <c r="D96" s="27" t="s">
        <v>70</v>
      </c>
      <c r="E96" s="27" t="s">
        <v>24</v>
      </c>
      <c r="F96" s="27" t="s">
        <v>163</v>
      </c>
      <c r="G96" s="27"/>
      <c r="H96" s="36">
        <f>H97</f>
        <v>184</v>
      </c>
      <c r="K96" s="389"/>
    </row>
    <row r="97" spans="1:12" ht="34.5" customHeight="1" x14ac:dyDescent="0.25">
      <c r="A97" s="25"/>
      <c r="B97" s="470" t="s">
        <v>82</v>
      </c>
      <c r="C97" s="459" t="s">
        <v>107</v>
      </c>
      <c r="D97" s="459" t="s">
        <v>70</v>
      </c>
      <c r="E97" s="459" t="s">
        <v>24</v>
      </c>
      <c r="F97" s="459" t="s">
        <v>163</v>
      </c>
      <c r="G97" s="459" t="s">
        <v>83</v>
      </c>
      <c r="H97" s="468">
        <v>184</v>
      </c>
      <c r="I97" s="468">
        <v>0</v>
      </c>
      <c r="J97" s="468">
        <v>0</v>
      </c>
      <c r="K97" s="389">
        <v>134</v>
      </c>
    </row>
    <row r="98" spans="1:12" ht="56.25" customHeight="1" x14ac:dyDescent="0.25">
      <c r="A98" s="23"/>
      <c r="B98" s="128" t="str">
        <f>прил._3!B113</f>
        <v>Муниципальная программа "Благоустройство территории поселения в Новодмитриевском сельском поселении на 2018-2020 годы"</v>
      </c>
      <c r="C98" s="115" t="s">
        <v>113</v>
      </c>
      <c r="D98" s="115" t="s">
        <v>68</v>
      </c>
      <c r="E98" s="115" t="s">
        <v>24</v>
      </c>
      <c r="F98" s="115" t="s">
        <v>141</v>
      </c>
      <c r="G98" s="115"/>
      <c r="H98" s="116">
        <f>H101+H107+H103</f>
        <v>1596</v>
      </c>
      <c r="K98" s="389"/>
    </row>
    <row r="99" spans="1:12" ht="34.5" customHeight="1" x14ac:dyDescent="0.25">
      <c r="A99" s="25"/>
      <c r="B99" s="127" t="s">
        <v>114</v>
      </c>
      <c r="C99" s="27" t="s">
        <v>113</v>
      </c>
      <c r="D99" s="27" t="s">
        <v>77</v>
      </c>
      <c r="E99" s="27" t="s">
        <v>24</v>
      </c>
      <c r="F99" s="27" t="s">
        <v>141</v>
      </c>
      <c r="G99" s="27"/>
      <c r="H99" s="36">
        <f>H101</f>
        <v>840</v>
      </c>
      <c r="K99" s="389"/>
    </row>
    <row r="100" spans="1:12" ht="61.5" customHeight="1" x14ac:dyDescent="0.25">
      <c r="A100" s="25"/>
      <c r="B100" s="22" t="str">
        <f>прил._3!B115</f>
        <v>Подпрограмма «Развитие, содержание и ремонт систем наружного освещения населенных пунктов» на 2018-2020 годы в Новодмитриевском сельском поселении</v>
      </c>
      <c r="C100" s="27" t="s">
        <v>113</v>
      </c>
      <c r="D100" s="27" t="s">
        <v>77</v>
      </c>
      <c r="E100" s="27" t="s">
        <v>24</v>
      </c>
      <c r="F100" s="27" t="s">
        <v>151</v>
      </c>
      <c r="G100" s="27"/>
      <c r="H100" s="36">
        <f>H101</f>
        <v>840</v>
      </c>
      <c r="K100" s="389"/>
    </row>
    <row r="101" spans="1:12" ht="30" x14ac:dyDescent="0.25">
      <c r="A101" s="25"/>
      <c r="B101" s="125" t="s">
        <v>82</v>
      </c>
      <c r="C101" s="27" t="s">
        <v>113</v>
      </c>
      <c r="D101" s="27" t="s">
        <v>77</v>
      </c>
      <c r="E101" s="27" t="s">
        <v>24</v>
      </c>
      <c r="F101" s="27" t="s">
        <v>151</v>
      </c>
      <c r="G101" s="27" t="s">
        <v>83</v>
      </c>
      <c r="H101" s="36">
        <f>прил._3!K116</f>
        <v>840</v>
      </c>
      <c r="K101" s="389"/>
    </row>
    <row r="102" spans="1:12" ht="44.25" customHeight="1" x14ac:dyDescent="0.25">
      <c r="A102" s="25"/>
      <c r="B102" s="29" t="str">
        <f>прил._3!B117</f>
        <v>Подпрограмма «Организация ритуальных услуг и содержание мест захоронения» на 2018-2020 годы в Новодмитриевском сельском поселении</v>
      </c>
      <c r="C102" s="27" t="s">
        <v>113</v>
      </c>
      <c r="D102" s="27" t="s">
        <v>70</v>
      </c>
      <c r="E102" s="27" t="s">
        <v>24</v>
      </c>
      <c r="F102" s="27" t="s">
        <v>141</v>
      </c>
      <c r="G102" s="27"/>
      <c r="H102" s="408">
        <f>H104</f>
        <v>346</v>
      </c>
      <c r="K102" s="389"/>
    </row>
    <row r="103" spans="1:12" ht="30.75" customHeight="1" x14ac:dyDescent="0.25">
      <c r="A103" s="25"/>
      <c r="B103" s="125" t="s">
        <v>115</v>
      </c>
      <c r="C103" s="27" t="s">
        <v>113</v>
      </c>
      <c r="D103" s="27" t="s">
        <v>70</v>
      </c>
      <c r="E103" s="27" t="s">
        <v>24</v>
      </c>
      <c r="F103" s="27" t="s">
        <v>152</v>
      </c>
      <c r="G103" s="27"/>
      <c r="H103" s="408">
        <f>H104</f>
        <v>346</v>
      </c>
      <c r="K103" s="389"/>
    </row>
    <row r="104" spans="1:12" ht="31.5" customHeight="1" x14ac:dyDescent="0.25">
      <c r="A104" s="464"/>
      <c r="B104" s="524" t="s">
        <v>82</v>
      </c>
      <c r="C104" s="459" t="s">
        <v>113</v>
      </c>
      <c r="D104" s="459" t="s">
        <v>70</v>
      </c>
      <c r="E104" s="459" t="s">
        <v>24</v>
      </c>
      <c r="F104" s="459" t="s">
        <v>152</v>
      </c>
      <c r="G104" s="459" t="s">
        <v>83</v>
      </c>
      <c r="H104" s="468">
        <v>346</v>
      </c>
      <c r="I104" s="469"/>
      <c r="J104" s="469"/>
      <c r="K104" s="389">
        <v>156</v>
      </c>
    </row>
    <row r="105" spans="1:12" ht="31.5" customHeight="1" x14ac:dyDescent="0.25">
      <c r="A105" s="25"/>
      <c r="B105" s="125" t="s">
        <v>116</v>
      </c>
      <c r="C105" s="27" t="s">
        <v>113</v>
      </c>
      <c r="D105" s="27" t="s">
        <v>96</v>
      </c>
      <c r="E105" s="27" t="s">
        <v>24</v>
      </c>
      <c r="F105" s="27" t="s">
        <v>141</v>
      </c>
      <c r="G105" s="27"/>
      <c r="H105" s="36">
        <f>H106</f>
        <v>410</v>
      </c>
      <c r="K105" s="389"/>
    </row>
    <row r="106" spans="1:12" ht="60" customHeight="1" x14ac:dyDescent="0.25">
      <c r="A106" s="25"/>
      <c r="B106" s="127" t="str">
        <f>прил._3!B121</f>
        <v>Подпрограмма «Строительство, капитальный ремонт, ремонт и содержание объектов благоустройства поселения» на 2018-2020 годы в Новодмитриевском сельском поселении</v>
      </c>
      <c r="C106" s="27" t="s">
        <v>113</v>
      </c>
      <c r="D106" s="27" t="s">
        <v>96</v>
      </c>
      <c r="E106" s="27" t="s">
        <v>24</v>
      </c>
      <c r="F106" s="27" t="s">
        <v>153</v>
      </c>
      <c r="G106" s="27"/>
      <c r="H106" s="36">
        <f>H107</f>
        <v>410</v>
      </c>
      <c r="K106" s="396"/>
      <c r="L106" s="35"/>
    </row>
    <row r="107" spans="1:12" ht="29.25" customHeight="1" x14ac:dyDescent="0.25">
      <c r="A107" s="464"/>
      <c r="B107" s="470" t="s">
        <v>82</v>
      </c>
      <c r="C107" s="459" t="s">
        <v>113</v>
      </c>
      <c r="D107" s="459" t="s">
        <v>96</v>
      </c>
      <c r="E107" s="459" t="s">
        <v>24</v>
      </c>
      <c r="F107" s="459" t="s">
        <v>153</v>
      </c>
      <c r="G107" s="459" t="s">
        <v>83</v>
      </c>
      <c r="H107" s="468">
        <v>410</v>
      </c>
      <c r="I107" s="469"/>
      <c r="J107" s="469"/>
      <c r="K107" s="396">
        <v>-290</v>
      </c>
      <c r="L107" s="35"/>
    </row>
    <row r="108" spans="1:12" ht="32.25" customHeight="1" x14ac:dyDescent="0.25">
      <c r="A108" s="20"/>
      <c r="B108" s="124" t="s">
        <v>75</v>
      </c>
      <c r="C108" s="115" t="s">
        <v>76</v>
      </c>
      <c r="D108" s="115" t="s">
        <v>68</v>
      </c>
      <c r="E108" s="115" t="s">
        <v>24</v>
      </c>
      <c r="F108" s="115" t="s">
        <v>141</v>
      </c>
      <c r="G108" s="115"/>
      <c r="H108" s="116">
        <f>H111</f>
        <v>853.1</v>
      </c>
      <c r="I108" s="116">
        <f>I111</f>
        <v>0</v>
      </c>
      <c r="J108" s="148">
        <f>J111</f>
        <v>0</v>
      </c>
      <c r="K108" s="399"/>
      <c r="L108" s="35"/>
    </row>
    <row r="109" spans="1:12" ht="24.75" customHeight="1" x14ac:dyDescent="0.25">
      <c r="A109" s="20"/>
      <c r="B109" s="22" t="s">
        <v>53</v>
      </c>
      <c r="C109" s="27" t="s">
        <v>76</v>
      </c>
      <c r="D109" s="27" t="s">
        <v>77</v>
      </c>
      <c r="E109" s="27" t="s">
        <v>24</v>
      </c>
      <c r="F109" s="27" t="s">
        <v>141</v>
      </c>
      <c r="G109" s="27"/>
      <c r="H109" s="36">
        <f>прил._3!K38</f>
        <v>853.1</v>
      </c>
      <c r="K109" s="396"/>
      <c r="L109" s="35"/>
    </row>
    <row r="110" spans="1:12" ht="30" x14ac:dyDescent="0.25">
      <c r="A110" s="20"/>
      <c r="B110" s="22" t="s">
        <v>71</v>
      </c>
      <c r="C110" s="27" t="s">
        <v>76</v>
      </c>
      <c r="D110" s="27" t="s">
        <v>77</v>
      </c>
      <c r="E110" s="27" t="s">
        <v>24</v>
      </c>
      <c r="F110" s="27" t="s">
        <v>154</v>
      </c>
      <c r="G110" s="27"/>
      <c r="H110" s="36">
        <f>H111</f>
        <v>853.1</v>
      </c>
      <c r="K110" s="396"/>
      <c r="L110" s="35"/>
    </row>
    <row r="111" spans="1:12" ht="41.25" customHeight="1" x14ac:dyDescent="0.25">
      <c r="A111" s="20"/>
      <c r="B111" s="22" t="s">
        <v>78</v>
      </c>
      <c r="C111" s="27" t="s">
        <v>76</v>
      </c>
      <c r="D111" s="27" t="s">
        <v>77</v>
      </c>
      <c r="E111" s="27" t="s">
        <v>24</v>
      </c>
      <c r="F111" s="27" t="s">
        <v>154</v>
      </c>
      <c r="G111" s="27" t="s">
        <v>79</v>
      </c>
      <c r="H111" s="36">
        <f>прил._3!K38</f>
        <v>853.1</v>
      </c>
      <c r="K111" s="396"/>
      <c r="L111" s="35"/>
    </row>
    <row r="112" spans="1:12" ht="18" customHeight="1" x14ac:dyDescent="0.25">
      <c r="A112" s="20"/>
      <c r="B112" s="124" t="s">
        <v>188</v>
      </c>
      <c r="C112" s="115" t="s">
        <v>81</v>
      </c>
      <c r="D112" s="115" t="s">
        <v>77</v>
      </c>
      <c r="E112" s="115" t="s">
        <v>24</v>
      </c>
      <c r="F112" s="115" t="s">
        <v>141</v>
      </c>
      <c r="G112" s="115"/>
      <c r="H112" s="257">
        <f>H113</f>
        <v>10676.3</v>
      </c>
      <c r="I112" s="116" t="e">
        <f>I115+I116+I121+#REF!+I125+I128+I141+I117</f>
        <v>#REF!</v>
      </c>
      <c r="J112" s="148" t="e">
        <f>J115+J116+J121+#REF!+J125+J128+J141+J117</f>
        <v>#REF!</v>
      </c>
      <c r="K112" s="399"/>
      <c r="L112" s="35"/>
    </row>
    <row r="113" spans="1:12" ht="16.5" customHeight="1" x14ac:dyDescent="0.25">
      <c r="A113" s="25"/>
      <c r="B113" s="22" t="s">
        <v>188</v>
      </c>
      <c r="C113" s="27" t="s">
        <v>81</v>
      </c>
      <c r="D113" s="27" t="s">
        <v>77</v>
      </c>
      <c r="E113" s="27" t="s">
        <v>24</v>
      </c>
      <c r="F113" s="27" t="s">
        <v>141</v>
      </c>
      <c r="G113" s="27"/>
      <c r="H113" s="36">
        <f>H114+H118+H120</f>
        <v>10676.3</v>
      </c>
      <c r="K113" s="400"/>
      <c r="L113" s="35"/>
    </row>
    <row r="114" spans="1:12" ht="30" x14ac:dyDescent="0.25">
      <c r="A114" s="25"/>
      <c r="B114" s="22" t="s">
        <v>71</v>
      </c>
      <c r="C114" s="27" t="s">
        <v>81</v>
      </c>
      <c r="D114" s="27" t="s">
        <v>77</v>
      </c>
      <c r="E114" s="27" t="s">
        <v>24</v>
      </c>
      <c r="F114" s="27" t="s">
        <v>154</v>
      </c>
      <c r="G114" s="27"/>
      <c r="H114" s="36">
        <f>H115+H116+H117</f>
        <v>4800</v>
      </c>
      <c r="K114" s="396"/>
      <c r="L114" s="35"/>
    </row>
    <row r="115" spans="1:12" ht="72" customHeight="1" x14ac:dyDescent="0.25">
      <c r="A115" s="25"/>
      <c r="B115" s="22" t="s">
        <v>78</v>
      </c>
      <c r="C115" s="27" t="s">
        <v>81</v>
      </c>
      <c r="D115" s="27" t="s">
        <v>77</v>
      </c>
      <c r="E115" s="27" t="s">
        <v>24</v>
      </c>
      <c r="F115" s="27" t="s">
        <v>154</v>
      </c>
      <c r="G115" s="27" t="s">
        <v>79</v>
      </c>
      <c r="H115" s="36">
        <f>прил._3!K43</f>
        <v>3507.5</v>
      </c>
      <c r="K115" s="398"/>
    </row>
    <row r="116" spans="1:12" ht="28.5" customHeight="1" x14ac:dyDescent="0.25">
      <c r="A116" s="25"/>
      <c r="B116" s="22" t="s">
        <v>82</v>
      </c>
      <c r="C116" s="27" t="s">
        <v>81</v>
      </c>
      <c r="D116" s="27" t="s">
        <v>77</v>
      </c>
      <c r="E116" s="27" t="s">
        <v>24</v>
      </c>
      <c r="F116" s="27" t="s">
        <v>154</v>
      </c>
      <c r="G116" s="27" t="s">
        <v>83</v>
      </c>
      <c r="H116" s="36">
        <v>1225</v>
      </c>
      <c r="K116" s="389"/>
    </row>
    <row r="117" spans="1:12" ht="20.25" customHeight="1" x14ac:dyDescent="0.25">
      <c r="A117" s="25"/>
      <c r="B117" s="22" t="s">
        <v>84</v>
      </c>
      <c r="C117" s="27" t="s">
        <v>81</v>
      </c>
      <c r="D117" s="27" t="s">
        <v>77</v>
      </c>
      <c r="E117" s="27" t="s">
        <v>24</v>
      </c>
      <c r="F117" s="27" t="s">
        <v>154</v>
      </c>
      <c r="G117" s="27" t="s">
        <v>85</v>
      </c>
      <c r="H117" s="36">
        <f>прил._3!K45</f>
        <v>67.5</v>
      </c>
      <c r="K117" s="389"/>
    </row>
    <row r="118" spans="1:12" ht="20.25" customHeight="1" x14ac:dyDescent="0.25">
      <c r="A118" s="25"/>
      <c r="B118" s="22" t="s">
        <v>441</v>
      </c>
      <c r="C118" s="27" t="s">
        <v>81</v>
      </c>
      <c r="D118" s="27" t="s">
        <v>77</v>
      </c>
      <c r="E118" s="27" t="s">
        <v>24</v>
      </c>
      <c r="F118" s="27" t="s">
        <v>141</v>
      </c>
      <c r="G118" s="27"/>
      <c r="H118" s="36">
        <f>H119</f>
        <v>5654.3</v>
      </c>
      <c r="K118" s="389"/>
    </row>
    <row r="119" spans="1:12" ht="44.25" customHeight="1" x14ac:dyDescent="0.25">
      <c r="A119" s="410"/>
      <c r="B119" s="499" t="s">
        <v>442</v>
      </c>
      <c r="C119" s="358" t="s">
        <v>81</v>
      </c>
      <c r="D119" s="358" t="s">
        <v>77</v>
      </c>
      <c r="E119" s="358" t="s">
        <v>24</v>
      </c>
      <c r="F119" s="358" t="s">
        <v>200</v>
      </c>
      <c r="G119" s="358" t="s">
        <v>85</v>
      </c>
      <c r="H119" s="408">
        <v>5654.3</v>
      </c>
      <c r="I119" s="389"/>
      <c r="J119" s="389"/>
      <c r="K119" s="389"/>
    </row>
    <row r="120" spans="1:12" ht="51" customHeight="1" x14ac:dyDescent="0.25">
      <c r="A120" s="30"/>
      <c r="B120" s="22" t="s">
        <v>36</v>
      </c>
      <c r="C120" s="27" t="s">
        <v>81</v>
      </c>
      <c r="D120" s="27" t="s">
        <v>77</v>
      </c>
      <c r="E120" s="27" t="s">
        <v>24</v>
      </c>
      <c r="F120" s="27" t="s">
        <v>158</v>
      </c>
      <c r="G120" s="27"/>
      <c r="H120" s="36">
        <f>прил._3!K71</f>
        <v>222</v>
      </c>
      <c r="K120" s="389"/>
    </row>
    <row r="121" spans="1:12" ht="43.5" customHeight="1" x14ac:dyDescent="0.25">
      <c r="A121" s="410"/>
      <c r="B121" s="499" t="s">
        <v>78</v>
      </c>
      <c r="C121" s="358" t="s">
        <v>81</v>
      </c>
      <c r="D121" s="358" t="s">
        <v>77</v>
      </c>
      <c r="E121" s="358" t="s">
        <v>24</v>
      </c>
      <c r="F121" s="358" t="s">
        <v>158</v>
      </c>
      <c r="G121" s="358" t="s">
        <v>79</v>
      </c>
      <c r="H121" s="408">
        <f>прил._3!K74</f>
        <v>212.3</v>
      </c>
      <c r="I121" s="389"/>
      <c r="J121" s="389"/>
      <c r="K121" s="398"/>
    </row>
    <row r="122" spans="1:12" ht="34.5" customHeight="1" x14ac:dyDescent="0.25">
      <c r="A122" s="464"/>
      <c r="B122" s="471" t="str">
        <f>прил._3!B75</f>
        <v>Закупка товаров работ и услуг для государственных (муниципальных) нужд</v>
      </c>
      <c r="C122" s="459" t="s">
        <v>81</v>
      </c>
      <c r="D122" s="459" t="s">
        <v>77</v>
      </c>
      <c r="E122" s="459" t="s">
        <v>24</v>
      </c>
      <c r="F122" s="459" t="s">
        <v>158</v>
      </c>
      <c r="G122" s="459" t="s">
        <v>83</v>
      </c>
      <c r="H122" s="468">
        <v>9.6999999999999993</v>
      </c>
      <c r="I122" s="469"/>
      <c r="J122" s="469"/>
      <c r="K122" s="398">
        <v>9.6999999999999993</v>
      </c>
    </row>
    <row r="123" spans="1:12" ht="15" customHeight="1" x14ac:dyDescent="0.25">
      <c r="A123" s="25"/>
      <c r="B123" s="22" t="s">
        <v>58</v>
      </c>
      <c r="C123" s="27" t="s">
        <v>81</v>
      </c>
      <c r="D123" s="27" t="s">
        <v>70</v>
      </c>
      <c r="E123" s="27" t="s">
        <v>24</v>
      </c>
      <c r="F123" s="27" t="s">
        <v>141</v>
      </c>
      <c r="G123" s="27"/>
      <c r="H123" s="36">
        <v>3.8</v>
      </c>
      <c r="K123" s="389"/>
    </row>
    <row r="124" spans="1:12" ht="46.5" customHeight="1" x14ac:dyDescent="0.25">
      <c r="A124" s="25"/>
      <c r="B124" s="22" t="s">
        <v>86</v>
      </c>
      <c r="C124" s="27" t="s">
        <v>81</v>
      </c>
      <c r="D124" s="27" t="s">
        <v>70</v>
      </c>
      <c r="E124" s="27" t="s">
        <v>24</v>
      </c>
      <c r="F124" s="27" t="s">
        <v>155</v>
      </c>
      <c r="G124" s="27"/>
      <c r="H124" s="36">
        <v>3.8</v>
      </c>
      <c r="K124" s="389"/>
    </row>
    <row r="125" spans="1:12" ht="27" customHeight="1" x14ac:dyDescent="0.25">
      <c r="A125" s="25"/>
      <c r="B125" s="22" t="s">
        <v>82</v>
      </c>
      <c r="C125" s="27" t="s">
        <v>81</v>
      </c>
      <c r="D125" s="27" t="s">
        <v>70</v>
      </c>
      <c r="E125" s="27" t="s">
        <v>24</v>
      </c>
      <c r="F125" s="27" t="s">
        <v>155</v>
      </c>
      <c r="G125" s="27" t="s">
        <v>83</v>
      </c>
      <c r="H125" s="36">
        <f>прил._3!K48</f>
        <v>3.8</v>
      </c>
      <c r="K125" s="389"/>
    </row>
    <row r="126" spans="1:12" ht="34.5" customHeight="1" x14ac:dyDescent="0.25">
      <c r="A126" s="25"/>
      <c r="B126" s="22" t="s">
        <v>56</v>
      </c>
      <c r="C126" s="27" t="s">
        <v>81</v>
      </c>
      <c r="D126" s="27" t="s">
        <v>88</v>
      </c>
      <c r="E126" s="27" t="s">
        <v>24</v>
      </c>
      <c r="F126" s="27" t="s">
        <v>141</v>
      </c>
      <c r="G126" s="27"/>
      <c r="H126" s="36">
        <f>H128</f>
        <v>11</v>
      </c>
      <c r="K126" s="389"/>
    </row>
    <row r="127" spans="1:12" ht="20.25" customHeight="1" x14ac:dyDescent="0.25">
      <c r="A127" s="25"/>
      <c r="B127" s="22" t="s">
        <v>89</v>
      </c>
      <c r="C127" s="27" t="s">
        <v>81</v>
      </c>
      <c r="D127" s="27" t="s">
        <v>88</v>
      </c>
      <c r="E127" s="27" t="s">
        <v>24</v>
      </c>
      <c r="F127" s="27" t="s">
        <v>156</v>
      </c>
      <c r="G127" s="27"/>
      <c r="H127" s="36">
        <f>H128</f>
        <v>11</v>
      </c>
      <c r="K127" s="389"/>
    </row>
    <row r="128" spans="1:12" ht="22.5" customHeight="1" x14ac:dyDescent="0.25">
      <c r="A128" s="410"/>
      <c r="B128" s="527" t="s">
        <v>84</v>
      </c>
      <c r="C128" s="358" t="s">
        <v>81</v>
      </c>
      <c r="D128" s="358" t="s">
        <v>88</v>
      </c>
      <c r="E128" s="358" t="s">
        <v>24</v>
      </c>
      <c r="F128" s="358" t="s">
        <v>156</v>
      </c>
      <c r="G128" s="358" t="s">
        <v>85</v>
      </c>
      <c r="H128" s="408">
        <v>11</v>
      </c>
      <c r="I128" s="389"/>
      <c r="J128" s="389"/>
      <c r="K128" s="389"/>
    </row>
    <row r="129" spans="1:11" ht="41.25" hidden="1" customHeight="1" x14ac:dyDescent="0.25">
      <c r="A129" s="25"/>
      <c r="B129" s="146" t="s">
        <v>50</v>
      </c>
      <c r="C129" s="39">
        <v>51</v>
      </c>
      <c r="D129" s="40" t="s">
        <v>93</v>
      </c>
      <c r="E129" s="40" t="s">
        <v>24</v>
      </c>
      <c r="F129" s="40" t="s">
        <v>141</v>
      </c>
      <c r="G129" s="40"/>
      <c r="H129" s="36">
        <v>0</v>
      </c>
      <c r="K129" s="389"/>
    </row>
    <row r="130" spans="1:11" ht="27.75" hidden="1" customHeight="1" x14ac:dyDescent="0.25">
      <c r="A130" s="25"/>
      <c r="B130" s="146" t="s">
        <v>51</v>
      </c>
      <c r="C130" s="40" t="s">
        <v>81</v>
      </c>
      <c r="D130" s="40" t="s">
        <v>93</v>
      </c>
      <c r="E130" s="40" t="s">
        <v>24</v>
      </c>
      <c r="F130" s="40" t="s">
        <v>159</v>
      </c>
      <c r="G130" s="27"/>
      <c r="H130" s="36">
        <v>0</v>
      </c>
      <c r="K130" s="389"/>
    </row>
    <row r="131" spans="1:11" ht="33.75" hidden="1" customHeight="1" x14ac:dyDescent="0.25">
      <c r="A131" s="25"/>
      <c r="B131" s="81" t="s">
        <v>82</v>
      </c>
      <c r="C131" s="40" t="s">
        <v>81</v>
      </c>
      <c r="D131" s="40" t="s">
        <v>93</v>
      </c>
      <c r="E131" s="40" t="s">
        <v>24</v>
      </c>
      <c r="F131" s="40" t="s">
        <v>159</v>
      </c>
      <c r="G131" s="40" t="s">
        <v>83</v>
      </c>
      <c r="H131" s="36">
        <v>0</v>
      </c>
      <c r="K131" s="389"/>
    </row>
    <row r="132" spans="1:11" ht="16.5" hidden="1" customHeight="1" x14ac:dyDescent="0.25">
      <c r="A132" s="26"/>
      <c r="B132" s="29" t="s">
        <v>57</v>
      </c>
      <c r="C132" s="27" t="s">
        <v>81</v>
      </c>
      <c r="D132" s="27" t="s">
        <v>90</v>
      </c>
      <c r="E132" s="27" t="s">
        <v>24</v>
      </c>
      <c r="F132" s="27" t="s">
        <v>141</v>
      </c>
      <c r="G132" s="27"/>
      <c r="H132" s="36">
        <v>0</v>
      </c>
      <c r="K132" s="389"/>
    </row>
    <row r="133" spans="1:11" ht="45.75" hidden="1" customHeight="1" x14ac:dyDescent="0.25">
      <c r="A133" s="30"/>
      <c r="B133" s="125" t="s">
        <v>91</v>
      </c>
      <c r="C133" s="27" t="s">
        <v>81</v>
      </c>
      <c r="D133" s="27" t="s">
        <v>90</v>
      </c>
      <c r="E133" s="27" t="s">
        <v>24</v>
      </c>
      <c r="F133" s="27" t="s">
        <v>143</v>
      </c>
      <c r="G133" s="27"/>
      <c r="H133" s="36">
        <v>0</v>
      </c>
      <c r="K133" s="389"/>
    </row>
    <row r="134" spans="1:11" ht="76.5" hidden="1" customHeight="1" x14ac:dyDescent="0.25">
      <c r="A134" s="30"/>
      <c r="B134" s="22" t="s">
        <v>78</v>
      </c>
      <c r="C134" s="27" t="s">
        <v>81</v>
      </c>
      <c r="D134" s="27" t="s">
        <v>90</v>
      </c>
      <c r="E134" s="27" t="s">
        <v>24</v>
      </c>
      <c r="F134" s="27" t="s">
        <v>143</v>
      </c>
      <c r="G134" s="27" t="s">
        <v>79</v>
      </c>
      <c r="H134" s="36">
        <v>0</v>
      </c>
      <c r="K134" s="389"/>
    </row>
    <row r="135" spans="1:11" ht="69" hidden="1" customHeight="1" x14ac:dyDescent="0.25">
      <c r="A135" s="30"/>
      <c r="B135" s="22" t="s">
        <v>82</v>
      </c>
      <c r="C135" s="27" t="s">
        <v>81</v>
      </c>
      <c r="D135" s="27" t="s">
        <v>90</v>
      </c>
      <c r="E135" s="27" t="s">
        <v>24</v>
      </c>
      <c r="F135" s="27" t="s">
        <v>143</v>
      </c>
      <c r="G135" s="27" t="s">
        <v>83</v>
      </c>
      <c r="H135" s="36">
        <v>0</v>
      </c>
      <c r="K135" s="389"/>
    </row>
    <row r="136" spans="1:11" hidden="1" x14ac:dyDescent="0.25">
      <c r="A136" s="30"/>
      <c r="B136" s="126" t="s">
        <v>84</v>
      </c>
      <c r="C136" s="27" t="s">
        <v>81</v>
      </c>
      <c r="D136" s="27" t="s">
        <v>90</v>
      </c>
      <c r="E136" s="27" t="s">
        <v>24</v>
      </c>
      <c r="F136" s="27" t="s">
        <v>143</v>
      </c>
      <c r="G136" s="27" t="s">
        <v>85</v>
      </c>
      <c r="H136" s="36">
        <v>0</v>
      </c>
      <c r="K136" s="389"/>
    </row>
    <row r="137" spans="1:11" s="32" customFormat="1" ht="34.5" customHeight="1" x14ac:dyDescent="0.25">
      <c r="A137" s="30"/>
      <c r="B137" s="127" t="s">
        <v>50</v>
      </c>
      <c r="C137" s="27" t="s">
        <v>81</v>
      </c>
      <c r="D137" s="27" t="s">
        <v>93</v>
      </c>
      <c r="E137" s="27" t="s">
        <v>24</v>
      </c>
      <c r="F137" s="27" t="s">
        <v>141</v>
      </c>
      <c r="G137" s="27"/>
      <c r="H137" s="36">
        <f>H141+H139</f>
        <v>416.2</v>
      </c>
      <c r="K137" s="389"/>
    </row>
    <row r="138" spans="1:11" s="32" customFormat="1" ht="23.25" hidden="1" customHeight="1" x14ac:dyDescent="0.25">
      <c r="A138" s="30"/>
      <c r="B138" s="220" t="s">
        <v>51</v>
      </c>
      <c r="C138" s="221" t="s">
        <v>81</v>
      </c>
      <c r="D138" s="221" t="s">
        <v>93</v>
      </c>
      <c r="E138" s="221" t="s">
        <v>24</v>
      </c>
      <c r="F138" s="221" t="s">
        <v>159</v>
      </c>
      <c r="G138" s="221"/>
      <c r="H138" s="222"/>
      <c r="K138" s="389"/>
    </row>
    <row r="139" spans="1:11" s="32" customFormat="1" ht="28.5" hidden="1" customHeight="1" x14ac:dyDescent="0.25">
      <c r="A139" s="30"/>
      <c r="B139" s="220" t="s">
        <v>82</v>
      </c>
      <c r="C139" s="221" t="s">
        <v>81</v>
      </c>
      <c r="D139" s="221" t="s">
        <v>93</v>
      </c>
      <c r="E139" s="221" t="s">
        <v>24</v>
      </c>
      <c r="F139" s="221" t="s">
        <v>159</v>
      </c>
      <c r="G139" s="221" t="s">
        <v>83</v>
      </c>
      <c r="H139" s="222"/>
      <c r="K139" s="389"/>
    </row>
    <row r="140" spans="1:11" x14ac:dyDescent="0.25">
      <c r="A140" s="30"/>
      <c r="B140" s="125" t="s">
        <v>120</v>
      </c>
      <c r="C140" s="27" t="s">
        <v>81</v>
      </c>
      <c r="D140" s="27" t="s">
        <v>93</v>
      </c>
      <c r="E140" s="27" t="s">
        <v>24</v>
      </c>
      <c r="F140" s="27" t="s">
        <v>157</v>
      </c>
      <c r="G140" s="27"/>
      <c r="H140" s="36">
        <f>H141</f>
        <v>416.2</v>
      </c>
      <c r="K140" s="389"/>
    </row>
    <row r="141" spans="1:11" ht="30" x14ac:dyDescent="0.25">
      <c r="A141" s="410"/>
      <c r="B141" s="526" t="s">
        <v>121</v>
      </c>
      <c r="C141" s="358" t="s">
        <v>81</v>
      </c>
      <c r="D141" s="358" t="s">
        <v>93</v>
      </c>
      <c r="E141" s="358" t="s">
        <v>24</v>
      </c>
      <c r="F141" s="358" t="s">
        <v>157</v>
      </c>
      <c r="G141" s="358" t="s">
        <v>122</v>
      </c>
      <c r="H141" s="408">
        <f>прил._3!K138</f>
        <v>416.2</v>
      </c>
      <c r="I141" s="389"/>
      <c r="J141" s="389"/>
      <c r="K141" s="398"/>
    </row>
    <row r="142" spans="1:11" x14ac:dyDescent="0.25">
      <c r="A142" s="30"/>
      <c r="B142" s="84" t="s">
        <v>436</v>
      </c>
      <c r="C142" s="223" t="s">
        <v>81</v>
      </c>
      <c r="D142" s="223" t="s">
        <v>165</v>
      </c>
      <c r="E142" s="223" t="s">
        <v>24</v>
      </c>
      <c r="F142" s="223" t="s">
        <v>141</v>
      </c>
      <c r="G142" s="224"/>
      <c r="H142" s="225">
        <f>H144</f>
        <v>48.2</v>
      </c>
      <c r="K142" s="398"/>
    </row>
    <row r="143" spans="1:11" ht="60" x14ac:dyDescent="0.25">
      <c r="A143" s="30"/>
      <c r="B143" s="84" t="s">
        <v>437</v>
      </c>
      <c r="C143" s="223" t="s">
        <v>81</v>
      </c>
      <c r="D143" s="223" t="s">
        <v>165</v>
      </c>
      <c r="E143" s="223" t="s">
        <v>24</v>
      </c>
      <c r="F143" s="223" t="s">
        <v>141</v>
      </c>
      <c r="G143" s="224"/>
      <c r="H143" s="225">
        <f>H144</f>
        <v>48.2</v>
      </c>
      <c r="K143" s="398"/>
    </row>
    <row r="144" spans="1:11" x14ac:dyDescent="0.25">
      <c r="A144" s="30"/>
      <c r="B144" s="344" t="s">
        <v>72</v>
      </c>
      <c r="C144" s="223" t="s">
        <v>81</v>
      </c>
      <c r="D144" s="223" t="s">
        <v>165</v>
      </c>
      <c r="E144" s="223" t="s">
        <v>24</v>
      </c>
      <c r="F144" s="223" t="s">
        <v>438</v>
      </c>
      <c r="G144" s="224" t="s">
        <v>73</v>
      </c>
      <c r="H144" s="225">
        <f>прил._3!K51</f>
        <v>48.2</v>
      </c>
      <c r="K144" s="398"/>
    </row>
    <row r="145" spans="1:256" ht="45" x14ac:dyDescent="0.25">
      <c r="A145" s="30"/>
      <c r="B145" s="84" t="s">
        <v>439</v>
      </c>
      <c r="C145" s="223" t="s">
        <v>81</v>
      </c>
      <c r="D145" s="223" t="s">
        <v>165</v>
      </c>
      <c r="E145" s="223" t="s">
        <v>24</v>
      </c>
      <c r="F145" s="223" t="s">
        <v>141</v>
      </c>
      <c r="G145" s="224"/>
      <c r="H145" s="225">
        <f>H146</f>
        <v>37.200000000000003</v>
      </c>
      <c r="K145" s="398"/>
    </row>
    <row r="146" spans="1:256" x14ac:dyDescent="0.25">
      <c r="A146" s="30"/>
      <c r="B146" s="344" t="s">
        <v>72</v>
      </c>
      <c r="C146" s="223" t="s">
        <v>81</v>
      </c>
      <c r="D146" s="223" t="s">
        <v>165</v>
      </c>
      <c r="E146" s="223" t="s">
        <v>24</v>
      </c>
      <c r="F146" s="223" t="s">
        <v>440</v>
      </c>
      <c r="G146" s="224" t="s">
        <v>73</v>
      </c>
      <c r="H146" s="225">
        <f>прил._3!K53</f>
        <v>37.200000000000003</v>
      </c>
      <c r="K146" s="398"/>
    </row>
    <row r="147" spans="1:256" ht="31.5" x14ac:dyDescent="0.25">
      <c r="A147" s="30"/>
      <c r="B147" s="250" t="s">
        <v>204</v>
      </c>
      <c r="C147" s="251" t="s">
        <v>202</v>
      </c>
      <c r="D147" s="251" t="s">
        <v>68</v>
      </c>
      <c r="E147" s="251" t="s">
        <v>24</v>
      </c>
      <c r="F147" s="251" t="s">
        <v>141</v>
      </c>
      <c r="G147" s="251"/>
      <c r="H147" s="252">
        <f>H150</f>
        <v>10</v>
      </c>
      <c r="K147" s="398"/>
    </row>
    <row r="148" spans="1:256" ht="31.5" x14ac:dyDescent="0.25">
      <c r="A148" s="30"/>
      <c r="B148" s="219" t="s">
        <v>205</v>
      </c>
      <c r="C148" s="226" t="s">
        <v>202</v>
      </c>
      <c r="D148" s="353" t="s">
        <v>70</v>
      </c>
      <c r="E148" s="353" t="s">
        <v>24</v>
      </c>
      <c r="F148" s="353" t="s">
        <v>141</v>
      </c>
      <c r="G148" s="353"/>
      <c r="H148" s="354">
        <f>H150</f>
        <v>10</v>
      </c>
      <c r="K148" s="398"/>
    </row>
    <row r="149" spans="1:256" ht="31.5" x14ac:dyDescent="0.25">
      <c r="A149" s="30"/>
      <c r="B149" s="219" t="s">
        <v>206</v>
      </c>
      <c r="C149" s="226" t="s">
        <v>202</v>
      </c>
      <c r="D149" s="353" t="s">
        <v>70</v>
      </c>
      <c r="E149" s="353" t="s">
        <v>24</v>
      </c>
      <c r="F149" s="353" t="s">
        <v>141</v>
      </c>
      <c r="G149" s="353"/>
      <c r="H149" s="354">
        <f>H150</f>
        <v>10</v>
      </c>
      <c r="K149" s="398"/>
    </row>
    <row r="150" spans="1:256" ht="47.25" x14ac:dyDescent="0.25">
      <c r="A150" s="30"/>
      <c r="B150" s="303" t="s">
        <v>207</v>
      </c>
      <c r="C150" s="304" t="s">
        <v>202</v>
      </c>
      <c r="D150" s="353" t="s">
        <v>70</v>
      </c>
      <c r="E150" s="353" t="s">
        <v>24</v>
      </c>
      <c r="F150" s="353" t="s">
        <v>154</v>
      </c>
      <c r="G150" s="353" t="s">
        <v>83</v>
      </c>
      <c r="H150" s="354">
        <v>10</v>
      </c>
      <c r="K150" s="398"/>
    </row>
    <row r="151" spans="1:256" ht="47.25" hidden="1" x14ac:dyDescent="0.25">
      <c r="A151" s="30"/>
      <c r="B151" s="303" t="s">
        <v>207</v>
      </c>
      <c r="C151" s="304" t="s">
        <v>202</v>
      </c>
      <c r="D151" s="353" t="s">
        <v>70</v>
      </c>
      <c r="E151" s="353" t="s">
        <v>24</v>
      </c>
      <c r="F151" s="353" t="s">
        <v>154</v>
      </c>
      <c r="G151" s="353" t="s">
        <v>83</v>
      </c>
      <c r="H151" s="354">
        <f>прил._3!K27</f>
        <v>70</v>
      </c>
      <c r="K151" s="398"/>
    </row>
    <row r="152" spans="1:256" ht="83.25" hidden="1" customHeight="1" x14ac:dyDescent="0.25">
      <c r="A152" s="30"/>
      <c r="B152" s="303" t="s">
        <v>207</v>
      </c>
      <c r="C152" s="304" t="s">
        <v>202</v>
      </c>
      <c r="D152" s="353" t="s">
        <v>70</v>
      </c>
      <c r="E152" s="353" t="s">
        <v>24</v>
      </c>
      <c r="F152" s="353" t="s">
        <v>154</v>
      </c>
      <c r="G152" s="353" t="s">
        <v>83</v>
      </c>
      <c r="H152" s="354">
        <f>прил._3!K28</f>
        <v>70</v>
      </c>
      <c r="K152" s="398"/>
    </row>
    <row r="153" spans="1:256" ht="47.25" hidden="1" x14ac:dyDescent="0.25">
      <c r="A153" s="30"/>
      <c r="B153" s="303" t="s">
        <v>207</v>
      </c>
      <c r="C153" s="304" t="s">
        <v>202</v>
      </c>
      <c r="D153" s="353" t="s">
        <v>70</v>
      </c>
      <c r="E153" s="353" t="s">
        <v>24</v>
      </c>
      <c r="F153" s="353" t="s">
        <v>154</v>
      </c>
      <c r="G153" s="353" t="s">
        <v>83</v>
      </c>
      <c r="H153" s="354">
        <f>прил._3!K29</f>
        <v>70</v>
      </c>
      <c r="K153" s="398"/>
    </row>
    <row r="154" spans="1:256" s="180" customFormat="1" ht="47.25" hidden="1" x14ac:dyDescent="0.25">
      <c r="A154" s="30"/>
      <c r="B154" s="303" t="s">
        <v>207</v>
      </c>
      <c r="C154" s="304" t="s">
        <v>202</v>
      </c>
      <c r="D154" s="353" t="s">
        <v>70</v>
      </c>
      <c r="E154" s="353" t="s">
        <v>24</v>
      </c>
      <c r="F154" s="353" t="s">
        <v>154</v>
      </c>
      <c r="G154" s="353" t="s">
        <v>83</v>
      </c>
      <c r="H154" s="354">
        <f>прил._3!K30</f>
        <v>70</v>
      </c>
      <c r="I154" s="209"/>
      <c r="J154" s="209"/>
      <c r="K154" s="401"/>
      <c r="L154" s="209"/>
      <c r="M154" s="209"/>
      <c r="N154" s="209"/>
      <c r="O154" s="209"/>
      <c r="P154" s="209"/>
      <c r="Q154" s="209"/>
      <c r="R154" s="209"/>
      <c r="S154" s="209"/>
      <c r="T154" s="209"/>
      <c r="U154" s="209"/>
      <c r="V154" s="209"/>
      <c r="W154" s="209"/>
      <c r="X154" s="209"/>
      <c r="Y154" s="209"/>
      <c r="Z154" s="209"/>
      <c r="AA154" s="209"/>
      <c r="AB154" s="209"/>
      <c r="AC154" s="209"/>
      <c r="AD154" s="209"/>
      <c r="AE154" s="209"/>
      <c r="AF154" s="209"/>
      <c r="AG154" s="209"/>
      <c r="AH154" s="209"/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  <c r="BI154" s="209"/>
      <c r="BJ154" s="209"/>
      <c r="BK154" s="209"/>
      <c r="BL154" s="209"/>
      <c r="BM154" s="209"/>
      <c r="BN154" s="209"/>
      <c r="BO154" s="209"/>
      <c r="BP154" s="209"/>
      <c r="BQ154" s="209"/>
      <c r="BR154" s="209"/>
      <c r="BS154" s="209"/>
      <c r="BT154" s="209"/>
      <c r="BU154" s="209"/>
      <c r="BV154" s="209"/>
      <c r="BW154" s="209"/>
      <c r="BX154" s="209"/>
      <c r="BY154" s="209"/>
      <c r="BZ154" s="209"/>
      <c r="CA154" s="209"/>
      <c r="CB154" s="209"/>
      <c r="CC154" s="209"/>
      <c r="CD154" s="209"/>
      <c r="CE154" s="209"/>
      <c r="CF154" s="209"/>
      <c r="CG154" s="209"/>
      <c r="CH154" s="209"/>
      <c r="CI154" s="209"/>
      <c r="CJ154" s="209"/>
      <c r="CK154" s="209"/>
      <c r="CL154" s="209"/>
      <c r="CM154" s="209"/>
      <c r="CN154" s="209"/>
      <c r="CO154" s="209"/>
      <c r="CP154" s="209"/>
      <c r="CQ154" s="209"/>
      <c r="CR154" s="209"/>
      <c r="CS154" s="209"/>
      <c r="CT154" s="209"/>
      <c r="CU154" s="209"/>
      <c r="CV154" s="209"/>
      <c r="CW154" s="209"/>
      <c r="CX154" s="209"/>
      <c r="CY154" s="209"/>
      <c r="CZ154" s="209"/>
      <c r="DA154" s="209"/>
      <c r="DB154" s="209"/>
      <c r="DC154" s="209"/>
      <c r="DD154" s="209"/>
      <c r="DE154" s="209"/>
      <c r="DF154" s="209"/>
      <c r="DG154" s="209"/>
      <c r="DH154" s="209"/>
      <c r="DI154" s="209"/>
      <c r="DJ154" s="209"/>
      <c r="DK154" s="209"/>
      <c r="DL154" s="209"/>
      <c r="DM154" s="209"/>
      <c r="DN154" s="209"/>
      <c r="DO154" s="209"/>
      <c r="DP154" s="209"/>
      <c r="DQ154" s="209"/>
      <c r="DR154" s="209"/>
      <c r="DS154" s="209"/>
      <c r="DT154" s="209"/>
      <c r="DU154" s="209"/>
      <c r="DV154" s="209"/>
      <c r="DW154" s="209"/>
      <c r="DX154" s="209"/>
      <c r="DY154" s="209"/>
      <c r="DZ154" s="209"/>
      <c r="EA154" s="209"/>
      <c r="EB154" s="209"/>
      <c r="EC154" s="209"/>
      <c r="ED154" s="209"/>
      <c r="EE154" s="209"/>
      <c r="EF154" s="209"/>
      <c r="EG154" s="209"/>
      <c r="EH154" s="209"/>
      <c r="EI154" s="209"/>
      <c r="EJ154" s="209"/>
      <c r="EK154" s="209"/>
      <c r="EL154" s="209"/>
      <c r="EM154" s="209"/>
      <c r="EN154" s="209"/>
      <c r="EO154" s="209"/>
      <c r="EP154" s="209"/>
      <c r="EQ154" s="209"/>
      <c r="ER154" s="209"/>
      <c r="ES154" s="209"/>
      <c r="ET154" s="209"/>
      <c r="EU154" s="209"/>
      <c r="EV154" s="209"/>
      <c r="EW154" s="209"/>
      <c r="EX154" s="209"/>
      <c r="EY154" s="209"/>
      <c r="EZ154" s="209"/>
      <c r="FA154" s="209"/>
      <c r="FB154" s="209"/>
      <c r="FC154" s="209"/>
      <c r="FD154" s="209"/>
      <c r="FE154" s="209"/>
      <c r="FF154" s="209"/>
      <c r="FG154" s="209"/>
      <c r="FH154" s="209"/>
      <c r="FI154" s="209"/>
      <c r="FJ154" s="209"/>
      <c r="FK154" s="209"/>
      <c r="FL154" s="209"/>
      <c r="FM154" s="209"/>
      <c r="FN154" s="209"/>
      <c r="FO154" s="209"/>
      <c r="FP154" s="209"/>
      <c r="FQ154" s="209"/>
      <c r="FR154" s="209"/>
      <c r="FS154" s="209"/>
      <c r="FT154" s="209"/>
      <c r="FU154" s="209"/>
      <c r="FV154" s="209"/>
      <c r="FW154" s="209"/>
      <c r="FX154" s="209"/>
      <c r="FY154" s="209"/>
      <c r="FZ154" s="209"/>
      <c r="GA154" s="209"/>
      <c r="GB154" s="209"/>
      <c r="GC154" s="209"/>
      <c r="GD154" s="209"/>
      <c r="GE154" s="209"/>
      <c r="GF154" s="209"/>
      <c r="GG154" s="209"/>
      <c r="GH154" s="209"/>
      <c r="GI154" s="209"/>
      <c r="GJ154" s="209"/>
      <c r="GK154" s="209"/>
      <c r="GL154" s="209"/>
      <c r="GM154" s="209"/>
      <c r="GN154" s="209"/>
      <c r="GO154" s="209"/>
      <c r="GP154" s="209"/>
      <c r="GQ154" s="209"/>
      <c r="GR154" s="209"/>
      <c r="GS154" s="209"/>
      <c r="GT154" s="209"/>
      <c r="GU154" s="209"/>
      <c r="GV154" s="209"/>
      <c r="GW154" s="209"/>
      <c r="GX154" s="209"/>
      <c r="GY154" s="209"/>
      <c r="GZ154" s="209"/>
      <c r="HA154" s="209"/>
      <c r="HB154" s="209"/>
      <c r="HC154" s="209"/>
      <c r="HD154" s="209"/>
      <c r="HE154" s="209"/>
      <c r="HF154" s="209"/>
      <c r="HG154" s="209"/>
      <c r="HH154" s="209"/>
      <c r="HI154" s="209"/>
      <c r="HJ154" s="209"/>
      <c r="HK154" s="209"/>
      <c r="HL154" s="209"/>
      <c r="HM154" s="209"/>
      <c r="HN154" s="209"/>
      <c r="HO154" s="209"/>
      <c r="HP154" s="209"/>
      <c r="HQ154" s="209"/>
      <c r="HR154" s="209"/>
      <c r="HS154" s="209"/>
      <c r="HT154" s="209"/>
      <c r="HU154" s="209"/>
      <c r="HV154" s="209"/>
      <c r="HW154" s="209"/>
      <c r="HX154" s="209"/>
      <c r="HY154" s="209"/>
      <c r="HZ154" s="209"/>
      <c r="IA154" s="209"/>
      <c r="IB154" s="209"/>
      <c r="IC154" s="209"/>
      <c r="ID154" s="209"/>
      <c r="IE154" s="209"/>
      <c r="IF154" s="209"/>
      <c r="IG154" s="209"/>
      <c r="IH154" s="209"/>
      <c r="II154" s="209"/>
      <c r="IJ154" s="209"/>
      <c r="IK154" s="209"/>
      <c r="IL154" s="209"/>
      <c r="IM154" s="209"/>
      <c r="IN154" s="209"/>
      <c r="IO154" s="209"/>
      <c r="IP154" s="209"/>
      <c r="IQ154" s="209"/>
      <c r="IR154" s="209"/>
      <c r="IS154" s="209"/>
      <c r="IT154" s="209"/>
      <c r="IU154" s="209"/>
      <c r="IV154" s="209"/>
    </row>
    <row r="155" spans="1:256" customFormat="1" ht="43.5" hidden="1" customHeight="1" x14ac:dyDescent="0.25">
      <c r="A155" s="30"/>
      <c r="B155" s="303" t="s">
        <v>207</v>
      </c>
      <c r="C155" s="304" t="s">
        <v>202</v>
      </c>
      <c r="D155" s="353" t="s">
        <v>70</v>
      </c>
      <c r="E155" s="353" t="s">
        <v>24</v>
      </c>
      <c r="F155" s="353" t="s">
        <v>154</v>
      </c>
      <c r="G155" s="353" t="s">
        <v>83</v>
      </c>
      <c r="H155" s="354">
        <f>прил._3!K31</f>
        <v>70</v>
      </c>
      <c r="I155" s="210"/>
      <c r="J155" s="210"/>
      <c r="K155" s="402"/>
      <c r="L155" s="210"/>
      <c r="M155" s="210"/>
      <c r="N155" s="210"/>
      <c r="O155" s="210"/>
      <c r="P155" s="210"/>
      <c r="Q155" s="210"/>
      <c r="R155" s="210"/>
      <c r="S155" s="210"/>
      <c r="T155" s="210"/>
      <c r="U155" s="210"/>
      <c r="V155" s="210"/>
      <c r="W155" s="210"/>
      <c r="X155" s="210"/>
      <c r="Y155" s="210"/>
      <c r="Z155" s="210"/>
      <c r="AA155" s="210"/>
      <c r="AB155" s="210"/>
      <c r="AC155" s="210"/>
      <c r="AD155" s="210"/>
      <c r="AE155" s="210"/>
      <c r="AF155" s="210"/>
      <c r="AG155" s="210"/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  <c r="BI155" s="210"/>
      <c r="BJ155" s="210"/>
      <c r="BK155" s="210"/>
      <c r="BL155" s="210"/>
      <c r="BM155" s="210"/>
      <c r="BN155" s="210"/>
      <c r="BO155" s="210"/>
      <c r="BP155" s="210"/>
      <c r="BQ155" s="210"/>
      <c r="BR155" s="210"/>
      <c r="BS155" s="210"/>
      <c r="BT155" s="210"/>
      <c r="BU155" s="210"/>
      <c r="BV155" s="210"/>
      <c r="BW155" s="210"/>
      <c r="BX155" s="210"/>
      <c r="BY155" s="210"/>
      <c r="BZ155" s="210"/>
      <c r="CA155" s="210"/>
      <c r="CB155" s="210"/>
      <c r="CC155" s="210"/>
      <c r="CD155" s="210"/>
      <c r="CE155" s="210"/>
      <c r="CF155" s="210"/>
      <c r="CG155" s="210"/>
      <c r="CH155" s="210"/>
      <c r="CI155" s="210"/>
      <c r="CJ155" s="210"/>
      <c r="CK155" s="210"/>
      <c r="CL155" s="210"/>
      <c r="CM155" s="210"/>
      <c r="CN155" s="210"/>
      <c r="CO155" s="210"/>
      <c r="CP155" s="210"/>
      <c r="CQ155" s="210"/>
      <c r="CR155" s="210"/>
      <c r="CS155" s="210"/>
      <c r="CT155" s="210"/>
      <c r="CU155" s="210"/>
      <c r="CV155" s="210"/>
      <c r="CW155" s="210"/>
      <c r="CX155" s="210"/>
      <c r="CY155" s="210"/>
      <c r="CZ155" s="210"/>
      <c r="DA155" s="210"/>
      <c r="DB155" s="210"/>
      <c r="DC155" s="210"/>
      <c r="DD155" s="210"/>
      <c r="DE155" s="210"/>
      <c r="DF155" s="210"/>
      <c r="DG155" s="210"/>
      <c r="DH155" s="210"/>
      <c r="DI155" s="210"/>
      <c r="DJ155" s="210"/>
      <c r="DK155" s="210"/>
      <c r="DL155" s="210"/>
      <c r="DM155" s="210"/>
      <c r="DN155" s="210"/>
      <c r="DO155" s="210"/>
      <c r="DP155" s="210"/>
      <c r="DQ155" s="210"/>
      <c r="DR155" s="210"/>
      <c r="DS155" s="210"/>
      <c r="DT155" s="210"/>
      <c r="DU155" s="210"/>
      <c r="DV155" s="210"/>
      <c r="DW155" s="210"/>
      <c r="DX155" s="210"/>
      <c r="DY155" s="210"/>
      <c r="DZ155" s="210"/>
      <c r="EA155" s="210"/>
      <c r="EB155" s="210"/>
      <c r="EC155" s="210"/>
      <c r="ED155" s="210"/>
      <c r="EE155" s="210"/>
      <c r="EF155" s="210"/>
      <c r="EG155" s="210"/>
      <c r="EH155" s="210"/>
      <c r="EI155" s="210"/>
      <c r="EJ155" s="210"/>
      <c r="EK155" s="210"/>
      <c r="EL155" s="210"/>
      <c r="EM155" s="210"/>
      <c r="EN155" s="210"/>
      <c r="EO155" s="210"/>
      <c r="EP155" s="210"/>
      <c r="EQ155" s="210"/>
      <c r="ER155" s="210"/>
      <c r="ES155" s="210"/>
      <c r="ET155" s="210"/>
      <c r="EU155" s="210"/>
      <c r="EV155" s="210"/>
      <c r="EW155" s="210"/>
      <c r="EX155" s="210"/>
      <c r="EY155" s="210"/>
      <c r="EZ155" s="210"/>
      <c r="FA155" s="210"/>
      <c r="FB155" s="210"/>
      <c r="FC155" s="210"/>
      <c r="FD155" s="210"/>
      <c r="FE155" s="210"/>
      <c r="FF155" s="210"/>
      <c r="FG155" s="210"/>
      <c r="FH155" s="210"/>
      <c r="FI155" s="210"/>
      <c r="FJ155" s="210"/>
      <c r="FK155" s="210"/>
      <c r="FL155" s="210"/>
      <c r="FM155" s="210"/>
      <c r="FN155" s="210"/>
      <c r="FO155" s="210"/>
      <c r="FP155" s="210"/>
      <c r="FQ155" s="210"/>
      <c r="FR155" s="210"/>
      <c r="FS155" s="210"/>
      <c r="FT155" s="210"/>
      <c r="FU155" s="210"/>
      <c r="FV155" s="210"/>
      <c r="FW155" s="210"/>
      <c r="FX155" s="210"/>
      <c r="FY155" s="210"/>
      <c r="FZ155" s="210"/>
      <c r="GA155" s="210"/>
      <c r="GB155" s="210"/>
      <c r="GC155" s="210"/>
      <c r="GD155" s="210"/>
      <c r="GE155" s="210"/>
      <c r="GF155" s="210"/>
      <c r="GG155" s="210"/>
      <c r="GH155" s="210"/>
      <c r="GI155" s="210"/>
      <c r="GJ155" s="210"/>
      <c r="GK155" s="210"/>
      <c r="GL155" s="210"/>
      <c r="GM155" s="210"/>
      <c r="GN155" s="210"/>
      <c r="GO155" s="210"/>
      <c r="GP155" s="210"/>
      <c r="GQ155" s="210"/>
      <c r="GR155" s="210"/>
      <c r="GS155" s="210"/>
      <c r="GT155" s="210"/>
      <c r="GU155" s="210"/>
      <c r="GV155" s="210"/>
      <c r="GW155" s="210"/>
      <c r="GX155" s="210"/>
      <c r="GY155" s="210"/>
      <c r="GZ155" s="210"/>
      <c r="HA155" s="210"/>
      <c r="HB155" s="210"/>
      <c r="HC155" s="210"/>
      <c r="HD155" s="210"/>
      <c r="HE155" s="210"/>
      <c r="HF155" s="210"/>
      <c r="HG155" s="210"/>
      <c r="HH155" s="210"/>
      <c r="HI155" s="210"/>
      <c r="HJ155" s="210"/>
      <c r="HK155" s="210"/>
      <c r="HL155" s="210"/>
      <c r="HM155" s="210"/>
      <c r="HN155" s="210"/>
      <c r="HO155" s="210"/>
      <c r="HP155" s="210"/>
      <c r="HQ155" s="210"/>
      <c r="HR155" s="210"/>
      <c r="HS155" s="210"/>
      <c r="HT155" s="210"/>
      <c r="HU155" s="210"/>
      <c r="HV155" s="210"/>
      <c r="HW155" s="210"/>
      <c r="HX155" s="210"/>
      <c r="HY155" s="210"/>
      <c r="HZ155" s="210"/>
      <c r="IA155" s="210"/>
      <c r="IB155" s="210"/>
      <c r="IC155" s="210"/>
      <c r="ID155" s="210"/>
      <c r="IE155" s="210"/>
      <c r="IF155" s="210"/>
      <c r="IG155" s="210"/>
      <c r="IH155" s="210"/>
      <c r="II155" s="210"/>
      <c r="IJ155" s="210"/>
      <c r="IK155" s="210"/>
      <c r="IL155" s="210"/>
      <c r="IM155" s="210"/>
      <c r="IN155" s="210"/>
      <c r="IO155" s="210"/>
      <c r="IP155" s="210"/>
      <c r="IQ155" s="210"/>
      <c r="IR155" s="210"/>
      <c r="IS155" s="210"/>
      <c r="IT155" s="210"/>
      <c r="IU155" s="210"/>
      <c r="IV155" s="210"/>
    </row>
    <row r="156" spans="1:256" customFormat="1" ht="47.25" hidden="1" x14ac:dyDescent="0.25">
      <c r="A156" s="30"/>
      <c r="B156" s="303" t="s">
        <v>207</v>
      </c>
      <c r="C156" s="304" t="s">
        <v>202</v>
      </c>
      <c r="D156" s="353" t="s">
        <v>70</v>
      </c>
      <c r="E156" s="353" t="s">
        <v>24</v>
      </c>
      <c r="F156" s="353" t="s">
        <v>154</v>
      </c>
      <c r="G156" s="353" t="s">
        <v>83</v>
      </c>
      <c r="H156" s="354">
        <f>прил._3!K32</f>
        <v>25574.3</v>
      </c>
      <c r="I156" s="210"/>
      <c r="J156" s="210"/>
      <c r="K156" s="402"/>
      <c r="L156" s="210"/>
      <c r="M156" s="210"/>
      <c r="N156" s="210"/>
      <c r="O156" s="210"/>
      <c r="P156" s="210"/>
      <c r="Q156" s="210"/>
      <c r="R156" s="210"/>
      <c r="S156" s="210"/>
      <c r="T156" s="210"/>
      <c r="U156" s="210"/>
      <c r="V156" s="210"/>
      <c r="W156" s="210"/>
      <c r="X156" s="210"/>
      <c r="Y156" s="210"/>
      <c r="Z156" s="210"/>
      <c r="AA156" s="210"/>
      <c r="AB156" s="210"/>
      <c r="AC156" s="210"/>
      <c r="AD156" s="210"/>
      <c r="AE156" s="210"/>
      <c r="AF156" s="210"/>
      <c r="AG156" s="210"/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  <c r="BI156" s="210"/>
      <c r="BJ156" s="210"/>
      <c r="BK156" s="210"/>
      <c r="BL156" s="210"/>
      <c r="BM156" s="210"/>
      <c r="BN156" s="210"/>
      <c r="BO156" s="210"/>
      <c r="BP156" s="210"/>
      <c r="BQ156" s="210"/>
      <c r="BR156" s="210"/>
      <c r="BS156" s="210"/>
      <c r="BT156" s="210"/>
      <c r="BU156" s="210"/>
      <c r="BV156" s="210"/>
      <c r="BW156" s="210"/>
      <c r="BX156" s="210"/>
      <c r="BY156" s="210"/>
      <c r="BZ156" s="210"/>
      <c r="CA156" s="210"/>
      <c r="CB156" s="210"/>
      <c r="CC156" s="210"/>
      <c r="CD156" s="210"/>
      <c r="CE156" s="210"/>
      <c r="CF156" s="210"/>
      <c r="CG156" s="210"/>
      <c r="CH156" s="210"/>
      <c r="CI156" s="210"/>
      <c r="CJ156" s="210"/>
      <c r="CK156" s="210"/>
      <c r="CL156" s="210"/>
      <c r="CM156" s="210"/>
      <c r="CN156" s="210"/>
      <c r="CO156" s="210"/>
      <c r="CP156" s="210"/>
      <c r="CQ156" s="210"/>
      <c r="CR156" s="210"/>
      <c r="CS156" s="210"/>
      <c r="CT156" s="210"/>
      <c r="CU156" s="210"/>
      <c r="CV156" s="210"/>
      <c r="CW156" s="210"/>
      <c r="CX156" s="210"/>
      <c r="CY156" s="210"/>
      <c r="CZ156" s="210"/>
      <c r="DA156" s="210"/>
      <c r="DB156" s="210"/>
      <c r="DC156" s="210"/>
      <c r="DD156" s="210"/>
      <c r="DE156" s="210"/>
      <c r="DF156" s="210"/>
      <c r="DG156" s="210"/>
      <c r="DH156" s="210"/>
      <c r="DI156" s="210"/>
      <c r="DJ156" s="210"/>
      <c r="DK156" s="210"/>
      <c r="DL156" s="210"/>
      <c r="DM156" s="210"/>
      <c r="DN156" s="210"/>
      <c r="DO156" s="210"/>
      <c r="DP156" s="210"/>
      <c r="DQ156" s="210"/>
      <c r="DR156" s="210"/>
      <c r="DS156" s="210"/>
      <c r="DT156" s="210"/>
      <c r="DU156" s="210"/>
      <c r="DV156" s="210"/>
      <c r="DW156" s="210"/>
      <c r="DX156" s="210"/>
      <c r="DY156" s="210"/>
      <c r="DZ156" s="210"/>
      <c r="EA156" s="210"/>
      <c r="EB156" s="210"/>
      <c r="EC156" s="210"/>
      <c r="ED156" s="210"/>
      <c r="EE156" s="210"/>
      <c r="EF156" s="210"/>
      <c r="EG156" s="210"/>
      <c r="EH156" s="210"/>
      <c r="EI156" s="210"/>
      <c r="EJ156" s="210"/>
      <c r="EK156" s="210"/>
      <c r="EL156" s="210"/>
      <c r="EM156" s="210"/>
      <c r="EN156" s="210"/>
      <c r="EO156" s="210"/>
      <c r="EP156" s="210"/>
      <c r="EQ156" s="210"/>
      <c r="ER156" s="210"/>
      <c r="ES156" s="210"/>
      <c r="ET156" s="210"/>
      <c r="EU156" s="210"/>
      <c r="EV156" s="210"/>
      <c r="EW156" s="210"/>
      <c r="EX156" s="210"/>
      <c r="EY156" s="210"/>
      <c r="EZ156" s="210"/>
      <c r="FA156" s="210"/>
      <c r="FB156" s="210"/>
      <c r="FC156" s="210"/>
      <c r="FD156" s="210"/>
      <c r="FE156" s="210"/>
      <c r="FF156" s="210"/>
      <c r="FG156" s="210"/>
      <c r="FH156" s="210"/>
      <c r="FI156" s="210"/>
      <c r="FJ156" s="210"/>
      <c r="FK156" s="210"/>
      <c r="FL156" s="210"/>
      <c r="FM156" s="210"/>
      <c r="FN156" s="210"/>
      <c r="FO156" s="210"/>
      <c r="FP156" s="210"/>
      <c r="FQ156" s="210"/>
      <c r="FR156" s="210"/>
      <c r="FS156" s="210"/>
      <c r="FT156" s="210"/>
      <c r="FU156" s="210"/>
      <c r="FV156" s="210"/>
      <c r="FW156" s="210"/>
      <c r="FX156" s="210"/>
      <c r="FY156" s="210"/>
      <c r="FZ156" s="210"/>
      <c r="GA156" s="210"/>
      <c r="GB156" s="210"/>
      <c r="GC156" s="210"/>
      <c r="GD156" s="210"/>
      <c r="GE156" s="210"/>
      <c r="GF156" s="210"/>
      <c r="GG156" s="210"/>
      <c r="GH156" s="210"/>
      <c r="GI156" s="210"/>
      <c r="GJ156" s="210"/>
      <c r="GK156" s="210"/>
      <c r="GL156" s="210"/>
      <c r="GM156" s="210"/>
      <c r="GN156" s="210"/>
      <c r="GO156" s="210"/>
      <c r="GP156" s="210"/>
      <c r="GQ156" s="210"/>
      <c r="GR156" s="210"/>
      <c r="GS156" s="210"/>
      <c r="GT156" s="210"/>
      <c r="GU156" s="210"/>
      <c r="GV156" s="210"/>
      <c r="GW156" s="210"/>
      <c r="GX156" s="210"/>
      <c r="GY156" s="210"/>
      <c r="GZ156" s="210"/>
      <c r="HA156" s="210"/>
      <c r="HB156" s="210"/>
      <c r="HC156" s="210"/>
      <c r="HD156" s="210"/>
      <c r="HE156" s="210"/>
      <c r="HF156" s="210"/>
      <c r="HG156" s="210"/>
      <c r="HH156" s="210"/>
      <c r="HI156" s="210"/>
      <c r="HJ156" s="210"/>
      <c r="HK156" s="210"/>
      <c r="HL156" s="210"/>
      <c r="HM156" s="210"/>
      <c r="HN156" s="210"/>
      <c r="HO156" s="210"/>
      <c r="HP156" s="210"/>
      <c r="HQ156" s="210"/>
      <c r="HR156" s="210"/>
      <c r="HS156" s="210"/>
      <c r="HT156" s="210"/>
      <c r="HU156" s="210"/>
      <c r="HV156" s="210"/>
      <c r="HW156" s="210"/>
      <c r="HX156" s="210"/>
      <c r="HY156" s="210"/>
      <c r="HZ156" s="210"/>
      <c r="IA156" s="210"/>
      <c r="IB156" s="210"/>
      <c r="IC156" s="210"/>
      <c r="ID156" s="210"/>
      <c r="IE156" s="210"/>
      <c r="IF156" s="210"/>
      <c r="IG156" s="210"/>
      <c r="IH156" s="210"/>
      <c r="II156" s="210"/>
      <c r="IJ156" s="210"/>
      <c r="IK156" s="210"/>
      <c r="IL156" s="210"/>
      <c r="IM156" s="210"/>
      <c r="IN156" s="210"/>
      <c r="IO156" s="210"/>
      <c r="IP156" s="210"/>
      <c r="IQ156" s="210"/>
      <c r="IR156" s="210"/>
      <c r="IS156" s="210"/>
      <c r="IT156" s="210"/>
      <c r="IU156" s="210"/>
      <c r="IV156" s="210"/>
    </row>
    <row r="157" spans="1:256" customFormat="1" ht="47.25" hidden="1" x14ac:dyDescent="0.25">
      <c r="A157" s="30"/>
      <c r="B157" s="303" t="s">
        <v>207</v>
      </c>
      <c r="C157" s="304" t="s">
        <v>202</v>
      </c>
      <c r="D157" s="353" t="s">
        <v>70</v>
      </c>
      <c r="E157" s="353" t="s">
        <v>24</v>
      </c>
      <c r="F157" s="353" t="s">
        <v>154</v>
      </c>
      <c r="G157" s="353" t="s">
        <v>83</v>
      </c>
      <c r="H157" s="354">
        <f>прил._3!K33</f>
        <v>11646.5</v>
      </c>
      <c r="I157" s="210"/>
      <c r="J157" s="210"/>
      <c r="K157" s="402"/>
      <c r="L157" s="210"/>
      <c r="M157" s="210"/>
      <c r="N157" s="210"/>
      <c r="O157" s="210"/>
      <c r="P157" s="210"/>
      <c r="Q157" s="210"/>
      <c r="R157" s="210"/>
      <c r="S157" s="210"/>
      <c r="T157" s="210"/>
      <c r="U157" s="210"/>
      <c r="V157" s="210"/>
      <c r="W157" s="210"/>
      <c r="X157" s="210"/>
      <c r="Y157" s="210"/>
      <c r="Z157" s="210"/>
      <c r="AA157" s="210"/>
      <c r="AB157" s="210"/>
      <c r="AC157" s="210"/>
      <c r="AD157" s="210"/>
      <c r="AE157" s="210"/>
      <c r="AF157" s="210"/>
      <c r="AG157" s="210"/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  <c r="BI157" s="210"/>
      <c r="BJ157" s="210"/>
      <c r="BK157" s="210"/>
      <c r="BL157" s="210"/>
      <c r="BM157" s="210"/>
      <c r="BN157" s="210"/>
      <c r="BO157" s="210"/>
      <c r="BP157" s="210"/>
      <c r="BQ157" s="210"/>
      <c r="BR157" s="210"/>
      <c r="BS157" s="210"/>
      <c r="BT157" s="210"/>
      <c r="BU157" s="210"/>
      <c r="BV157" s="210"/>
      <c r="BW157" s="210"/>
      <c r="BX157" s="210"/>
      <c r="BY157" s="210"/>
      <c r="BZ157" s="210"/>
      <c r="CA157" s="210"/>
      <c r="CB157" s="210"/>
      <c r="CC157" s="210"/>
      <c r="CD157" s="210"/>
      <c r="CE157" s="210"/>
      <c r="CF157" s="210"/>
      <c r="CG157" s="210"/>
      <c r="CH157" s="210"/>
      <c r="CI157" s="210"/>
      <c r="CJ157" s="210"/>
      <c r="CK157" s="210"/>
      <c r="CL157" s="210"/>
      <c r="CM157" s="210"/>
      <c r="CN157" s="210"/>
      <c r="CO157" s="210"/>
      <c r="CP157" s="210"/>
      <c r="CQ157" s="210"/>
      <c r="CR157" s="210"/>
      <c r="CS157" s="210"/>
      <c r="CT157" s="210"/>
      <c r="CU157" s="210"/>
      <c r="CV157" s="210"/>
      <c r="CW157" s="210"/>
      <c r="CX157" s="210"/>
      <c r="CY157" s="210"/>
      <c r="CZ157" s="210"/>
      <c r="DA157" s="210"/>
      <c r="DB157" s="210"/>
      <c r="DC157" s="210"/>
      <c r="DD157" s="210"/>
      <c r="DE157" s="210"/>
      <c r="DF157" s="210"/>
      <c r="DG157" s="210"/>
      <c r="DH157" s="210"/>
      <c r="DI157" s="210"/>
      <c r="DJ157" s="210"/>
      <c r="DK157" s="210"/>
      <c r="DL157" s="210"/>
      <c r="DM157" s="210"/>
      <c r="DN157" s="210"/>
      <c r="DO157" s="210"/>
      <c r="DP157" s="210"/>
      <c r="DQ157" s="210"/>
      <c r="DR157" s="210"/>
      <c r="DS157" s="210"/>
      <c r="DT157" s="210"/>
      <c r="DU157" s="210"/>
      <c r="DV157" s="210"/>
      <c r="DW157" s="210"/>
      <c r="DX157" s="210"/>
      <c r="DY157" s="210"/>
      <c r="DZ157" s="210"/>
      <c r="EA157" s="210"/>
      <c r="EB157" s="210"/>
      <c r="EC157" s="210"/>
      <c r="ED157" s="210"/>
      <c r="EE157" s="210"/>
      <c r="EF157" s="210"/>
      <c r="EG157" s="210"/>
      <c r="EH157" s="210"/>
      <c r="EI157" s="210"/>
      <c r="EJ157" s="210"/>
      <c r="EK157" s="210"/>
      <c r="EL157" s="210"/>
      <c r="EM157" s="210"/>
      <c r="EN157" s="210"/>
      <c r="EO157" s="210"/>
      <c r="EP157" s="210"/>
      <c r="EQ157" s="210"/>
      <c r="ER157" s="210"/>
      <c r="ES157" s="210"/>
      <c r="ET157" s="210"/>
      <c r="EU157" s="210"/>
      <c r="EV157" s="210"/>
      <c r="EW157" s="210"/>
      <c r="EX157" s="210"/>
      <c r="EY157" s="210"/>
      <c r="EZ157" s="210"/>
      <c r="FA157" s="210"/>
      <c r="FB157" s="210"/>
      <c r="FC157" s="210"/>
      <c r="FD157" s="210"/>
      <c r="FE157" s="210"/>
      <c r="FF157" s="210"/>
      <c r="FG157" s="210"/>
      <c r="FH157" s="210"/>
      <c r="FI157" s="210"/>
      <c r="FJ157" s="210"/>
      <c r="FK157" s="210"/>
      <c r="FL157" s="210"/>
      <c r="FM157" s="210"/>
      <c r="FN157" s="210"/>
      <c r="FO157" s="210"/>
      <c r="FP157" s="210"/>
      <c r="FQ157" s="210"/>
      <c r="FR157" s="210"/>
      <c r="FS157" s="210"/>
      <c r="FT157" s="210"/>
      <c r="FU157" s="210"/>
      <c r="FV157" s="210"/>
      <c r="FW157" s="210"/>
      <c r="FX157" s="210"/>
      <c r="FY157" s="210"/>
      <c r="FZ157" s="210"/>
      <c r="GA157" s="210"/>
      <c r="GB157" s="210"/>
      <c r="GC157" s="210"/>
      <c r="GD157" s="210"/>
      <c r="GE157" s="210"/>
      <c r="GF157" s="210"/>
      <c r="GG157" s="210"/>
      <c r="GH157" s="210"/>
      <c r="GI157" s="210"/>
      <c r="GJ157" s="210"/>
      <c r="GK157" s="210"/>
      <c r="GL157" s="210"/>
      <c r="GM157" s="210"/>
      <c r="GN157" s="210"/>
      <c r="GO157" s="210"/>
      <c r="GP157" s="210"/>
      <c r="GQ157" s="210"/>
      <c r="GR157" s="210"/>
      <c r="GS157" s="210"/>
      <c r="GT157" s="210"/>
      <c r="GU157" s="210"/>
      <c r="GV157" s="210"/>
      <c r="GW157" s="210"/>
      <c r="GX157" s="210"/>
      <c r="GY157" s="210"/>
      <c r="GZ157" s="210"/>
      <c r="HA157" s="210"/>
      <c r="HB157" s="210"/>
      <c r="HC157" s="210"/>
      <c r="HD157" s="210"/>
      <c r="HE157" s="210"/>
      <c r="HF157" s="210"/>
      <c r="HG157" s="210"/>
      <c r="HH157" s="210"/>
      <c r="HI157" s="210"/>
      <c r="HJ157" s="210"/>
      <c r="HK157" s="210"/>
      <c r="HL157" s="210"/>
      <c r="HM157" s="210"/>
      <c r="HN157" s="210"/>
      <c r="HO157" s="210"/>
      <c r="HP157" s="210"/>
      <c r="HQ157" s="210"/>
      <c r="HR157" s="210"/>
      <c r="HS157" s="210"/>
      <c r="HT157" s="210"/>
      <c r="HU157" s="210"/>
      <c r="HV157" s="210"/>
      <c r="HW157" s="210"/>
      <c r="HX157" s="210"/>
      <c r="HY157" s="210"/>
      <c r="HZ157" s="210"/>
      <c r="IA157" s="210"/>
      <c r="IB157" s="210"/>
      <c r="IC157" s="210"/>
      <c r="ID157" s="210"/>
      <c r="IE157" s="210"/>
      <c r="IF157" s="210"/>
      <c r="IG157" s="210"/>
      <c r="IH157" s="210"/>
      <c r="II157" s="210"/>
      <c r="IJ157" s="210"/>
      <c r="IK157" s="210"/>
      <c r="IL157" s="210"/>
      <c r="IM157" s="210"/>
      <c r="IN157" s="210"/>
      <c r="IO157" s="210"/>
      <c r="IP157" s="210"/>
      <c r="IQ157" s="210"/>
      <c r="IR157" s="210"/>
      <c r="IS157" s="210"/>
      <c r="IT157" s="210"/>
      <c r="IU157" s="210"/>
      <c r="IV157" s="210"/>
    </row>
    <row r="158" spans="1:256" customFormat="1" ht="31.5" x14ac:dyDescent="0.25">
      <c r="A158" s="30"/>
      <c r="B158" s="303" t="s">
        <v>185</v>
      </c>
      <c r="C158" s="304" t="s">
        <v>179</v>
      </c>
      <c r="D158" s="353" t="s">
        <v>68</v>
      </c>
      <c r="E158" s="353" t="s">
        <v>24</v>
      </c>
      <c r="F158" s="353" t="s">
        <v>141</v>
      </c>
      <c r="G158" s="353"/>
      <c r="H158" s="354">
        <f>H161</f>
        <v>0</v>
      </c>
      <c r="I158" s="210"/>
      <c r="J158" s="210"/>
      <c r="K158" s="402"/>
      <c r="L158" s="210"/>
      <c r="M158" s="210"/>
      <c r="N158" s="210"/>
      <c r="O158" s="210"/>
      <c r="P158" s="210"/>
      <c r="Q158" s="210"/>
      <c r="R158" s="210"/>
      <c r="S158" s="210"/>
      <c r="T158" s="210"/>
      <c r="U158" s="210"/>
      <c r="V158" s="210"/>
      <c r="W158" s="210"/>
      <c r="X158" s="210"/>
      <c r="Y158" s="210"/>
      <c r="Z158" s="210"/>
      <c r="AA158" s="210"/>
      <c r="AB158" s="210"/>
      <c r="AC158" s="210"/>
      <c r="AD158" s="210"/>
      <c r="AE158" s="210"/>
      <c r="AF158" s="210"/>
      <c r="AG158" s="210"/>
      <c r="AH158" s="210"/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  <c r="BI158" s="210"/>
      <c r="BJ158" s="210"/>
      <c r="BK158" s="210"/>
      <c r="BL158" s="210"/>
      <c r="BM158" s="210"/>
      <c r="BN158" s="210"/>
      <c r="BO158" s="210"/>
      <c r="BP158" s="210"/>
      <c r="BQ158" s="210"/>
      <c r="BR158" s="210"/>
      <c r="BS158" s="210"/>
      <c r="BT158" s="210"/>
      <c r="BU158" s="210"/>
      <c r="BV158" s="210"/>
      <c r="BW158" s="210"/>
      <c r="BX158" s="210"/>
      <c r="BY158" s="210"/>
      <c r="BZ158" s="210"/>
      <c r="CA158" s="210"/>
      <c r="CB158" s="210"/>
      <c r="CC158" s="210"/>
      <c r="CD158" s="210"/>
      <c r="CE158" s="210"/>
      <c r="CF158" s="210"/>
      <c r="CG158" s="210"/>
      <c r="CH158" s="210"/>
      <c r="CI158" s="210"/>
      <c r="CJ158" s="210"/>
      <c r="CK158" s="210"/>
      <c r="CL158" s="210"/>
      <c r="CM158" s="210"/>
      <c r="CN158" s="210"/>
      <c r="CO158" s="210"/>
      <c r="CP158" s="210"/>
      <c r="CQ158" s="210"/>
      <c r="CR158" s="210"/>
      <c r="CS158" s="210"/>
      <c r="CT158" s="210"/>
      <c r="CU158" s="210"/>
      <c r="CV158" s="210"/>
      <c r="CW158" s="210"/>
      <c r="CX158" s="210"/>
      <c r="CY158" s="210"/>
      <c r="CZ158" s="210"/>
      <c r="DA158" s="210"/>
      <c r="DB158" s="210"/>
      <c r="DC158" s="210"/>
      <c r="DD158" s="210"/>
      <c r="DE158" s="210"/>
      <c r="DF158" s="210"/>
      <c r="DG158" s="210"/>
      <c r="DH158" s="210"/>
      <c r="DI158" s="210"/>
      <c r="DJ158" s="210"/>
      <c r="DK158" s="210"/>
      <c r="DL158" s="210"/>
      <c r="DM158" s="210"/>
      <c r="DN158" s="210"/>
      <c r="DO158" s="210"/>
      <c r="DP158" s="210"/>
      <c r="DQ158" s="210"/>
      <c r="DR158" s="210"/>
      <c r="DS158" s="210"/>
      <c r="DT158" s="210"/>
      <c r="DU158" s="210"/>
      <c r="DV158" s="210"/>
      <c r="DW158" s="210"/>
      <c r="DX158" s="210"/>
      <c r="DY158" s="210"/>
      <c r="DZ158" s="210"/>
      <c r="EA158" s="210"/>
      <c r="EB158" s="210"/>
      <c r="EC158" s="210"/>
      <c r="ED158" s="210"/>
      <c r="EE158" s="210"/>
      <c r="EF158" s="210"/>
      <c r="EG158" s="210"/>
      <c r="EH158" s="210"/>
      <c r="EI158" s="210"/>
      <c r="EJ158" s="210"/>
      <c r="EK158" s="210"/>
      <c r="EL158" s="210"/>
      <c r="EM158" s="210"/>
      <c r="EN158" s="210"/>
      <c r="EO158" s="210"/>
      <c r="EP158" s="210"/>
      <c r="EQ158" s="210"/>
      <c r="ER158" s="210"/>
      <c r="ES158" s="210"/>
      <c r="ET158" s="210"/>
      <c r="EU158" s="210"/>
      <c r="EV158" s="210"/>
      <c r="EW158" s="210"/>
      <c r="EX158" s="210"/>
      <c r="EY158" s="210"/>
      <c r="EZ158" s="210"/>
      <c r="FA158" s="210"/>
      <c r="FB158" s="210"/>
      <c r="FC158" s="210"/>
      <c r="FD158" s="210"/>
      <c r="FE158" s="210"/>
      <c r="FF158" s="210"/>
      <c r="FG158" s="210"/>
      <c r="FH158" s="210"/>
      <c r="FI158" s="210"/>
      <c r="FJ158" s="210"/>
      <c r="FK158" s="210"/>
      <c r="FL158" s="210"/>
      <c r="FM158" s="210"/>
      <c r="FN158" s="210"/>
      <c r="FO158" s="210"/>
      <c r="FP158" s="210"/>
      <c r="FQ158" s="210"/>
      <c r="FR158" s="210"/>
      <c r="FS158" s="210"/>
      <c r="FT158" s="210"/>
      <c r="FU158" s="210"/>
      <c r="FV158" s="210"/>
      <c r="FW158" s="210"/>
      <c r="FX158" s="210"/>
      <c r="FY158" s="210"/>
      <c r="FZ158" s="210"/>
      <c r="GA158" s="210"/>
      <c r="GB158" s="210"/>
      <c r="GC158" s="210"/>
      <c r="GD158" s="210"/>
      <c r="GE158" s="210"/>
      <c r="GF158" s="210"/>
      <c r="GG158" s="210"/>
      <c r="GH158" s="210"/>
      <c r="GI158" s="210"/>
      <c r="GJ158" s="210"/>
      <c r="GK158" s="210"/>
      <c r="GL158" s="210"/>
      <c r="GM158" s="210"/>
      <c r="GN158" s="210"/>
      <c r="GO158" s="210"/>
      <c r="GP158" s="210"/>
      <c r="GQ158" s="210"/>
      <c r="GR158" s="210"/>
      <c r="GS158" s="210"/>
      <c r="GT158" s="210"/>
      <c r="GU158" s="210"/>
      <c r="GV158" s="210"/>
      <c r="GW158" s="210"/>
      <c r="GX158" s="210"/>
      <c r="GY158" s="210"/>
      <c r="GZ158" s="210"/>
      <c r="HA158" s="210"/>
      <c r="HB158" s="210"/>
      <c r="HC158" s="210"/>
      <c r="HD158" s="210"/>
      <c r="HE158" s="210"/>
      <c r="HF158" s="210"/>
      <c r="HG158" s="210"/>
      <c r="HH158" s="210"/>
      <c r="HI158" s="210"/>
      <c r="HJ158" s="210"/>
      <c r="HK158" s="210"/>
      <c r="HL158" s="210"/>
      <c r="HM158" s="210"/>
      <c r="HN158" s="210"/>
      <c r="HO158" s="210"/>
      <c r="HP158" s="210"/>
      <c r="HQ158" s="210"/>
      <c r="HR158" s="210"/>
      <c r="HS158" s="210"/>
      <c r="HT158" s="210"/>
      <c r="HU158" s="210"/>
      <c r="HV158" s="210"/>
      <c r="HW158" s="210"/>
      <c r="HX158" s="210"/>
      <c r="HY158" s="210"/>
      <c r="HZ158" s="210"/>
      <c r="IA158" s="210"/>
      <c r="IB158" s="210"/>
      <c r="IC158" s="210"/>
      <c r="ID158" s="210"/>
      <c r="IE158" s="210"/>
      <c r="IF158" s="210"/>
      <c r="IG158" s="210"/>
      <c r="IH158" s="210"/>
      <c r="II158" s="210"/>
      <c r="IJ158" s="210"/>
      <c r="IK158" s="210"/>
      <c r="IL158" s="210"/>
      <c r="IM158" s="210"/>
      <c r="IN158" s="210"/>
      <c r="IO158" s="210"/>
      <c r="IP158" s="210"/>
      <c r="IQ158" s="210"/>
      <c r="IR158" s="210"/>
      <c r="IS158" s="210"/>
      <c r="IT158" s="210"/>
      <c r="IU158" s="210"/>
      <c r="IV158" s="210"/>
    </row>
    <row r="159" spans="1:256" customFormat="1" ht="31.5" x14ac:dyDescent="0.25">
      <c r="A159" s="30"/>
      <c r="B159" s="303" t="s">
        <v>444</v>
      </c>
      <c r="C159" s="304" t="s">
        <v>179</v>
      </c>
      <c r="D159" s="353" t="s">
        <v>70</v>
      </c>
      <c r="E159" s="353" t="s">
        <v>24</v>
      </c>
      <c r="F159" s="353" t="s">
        <v>141</v>
      </c>
      <c r="G159" s="353"/>
      <c r="H159" s="354">
        <f>H161</f>
        <v>0</v>
      </c>
      <c r="I159" s="210"/>
      <c r="J159" s="210"/>
      <c r="K159" s="402"/>
      <c r="L159" s="210"/>
      <c r="M159" s="210"/>
      <c r="N159" s="210"/>
      <c r="O159" s="210"/>
      <c r="P159" s="210"/>
      <c r="Q159" s="210"/>
      <c r="R159" s="210"/>
      <c r="S159" s="210"/>
      <c r="T159" s="210"/>
      <c r="U159" s="210"/>
      <c r="V159" s="210"/>
      <c r="W159" s="210"/>
      <c r="X159" s="210"/>
      <c r="Y159" s="210"/>
      <c r="Z159" s="210"/>
      <c r="AA159" s="210"/>
      <c r="AB159" s="210"/>
      <c r="AC159" s="210"/>
      <c r="AD159" s="210"/>
      <c r="AE159" s="210"/>
      <c r="AF159" s="210"/>
      <c r="AG159" s="210"/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  <c r="BI159" s="210"/>
      <c r="BJ159" s="210"/>
      <c r="BK159" s="210"/>
      <c r="BL159" s="210"/>
      <c r="BM159" s="210"/>
      <c r="BN159" s="210"/>
      <c r="BO159" s="210"/>
      <c r="BP159" s="210"/>
      <c r="BQ159" s="210"/>
      <c r="BR159" s="210"/>
      <c r="BS159" s="210"/>
      <c r="BT159" s="210"/>
      <c r="BU159" s="210"/>
      <c r="BV159" s="210"/>
      <c r="BW159" s="210"/>
      <c r="BX159" s="210"/>
      <c r="BY159" s="210"/>
      <c r="BZ159" s="210"/>
      <c r="CA159" s="210"/>
      <c r="CB159" s="210"/>
      <c r="CC159" s="210"/>
      <c r="CD159" s="210"/>
      <c r="CE159" s="210"/>
      <c r="CF159" s="210"/>
      <c r="CG159" s="210"/>
      <c r="CH159" s="210"/>
      <c r="CI159" s="210"/>
      <c r="CJ159" s="210"/>
      <c r="CK159" s="210"/>
      <c r="CL159" s="210"/>
      <c r="CM159" s="210"/>
      <c r="CN159" s="210"/>
      <c r="CO159" s="210"/>
      <c r="CP159" s="210"/>
      <c r="CQ159" s="210"/>
      <c r="CR159" s="210"/>
      <c r="CS159" s="210"/>
      <c r="CT159" s="210"/>
      <c r="CU159" s="210"/>
      <c r="CV159" s="210"/>
      <c r="CW159" s="210"/>
      <c r="CX159" s="210"/>
      <c r="CY159" s="210"/>
      <c r="CZ159" s="210"/>
      <c r="DA159" s="210"/>
      <c r="DB159" s="210"/>
      <c r="DC159" s="210"/>
      <c r="DD159" s="210"/>
      <c r="DE159" s="210"/>
      <c r="DF159" s="210"/>
      <c r="DG159" s="210"/>
      <c r="DH159" s="210"/>
      <c r="DI159" s="210"/>
      <c r="DJ159" s="210"/>
      <c r="DK159" s="210"/>
      <c r="DL159" s="210"/>
      <c r="DM159" s="210"/>
      <c r="DN159" s="210"/>
      <c r="DO159" s="210"/>
      <c r="DP159" s="210"/>
      <c r="DQ159" s="210"/>
      <c r="DR159" s="210"/>
      <c r="DS159" s="210"/>
      <c r="DT159" s="210"/>
      <c r="DU159" s="210"/>
      <c r="DV159" s="210"/>
      <c r="DW159" s="210"/>
      <c r="DX159" s="210"/>
      <c r="DY159" s="210"/>
      <c r="DZ159" s="210"/>
      <c r="EA159" s="210"/>
      <c r="EB159" s="210"/>
      <c r="EC159" s="210"/>
      <c r="ED159" s="210"/>
      <c r="EE159" s="210"/>
      <c r="EF159" s="210"/>
      <c r="EG159" s="210"/>
      <c r="EH159" s="210"/>
      <c r="EI159" s="210"/>
      <c r="EJ159" s="210"/>
      <c r="EK159" s="210"/>
      <c r="EL159" s="210"/>
      <c r="EM159" s="210"/>
      <c r="EN159" s="210"/>
      <c r="EO159" s="210"/>
      <c r="EP159" s="210"/>
      <c r="EQ159" s="210"/>
      <c r="ER159" s="210"/>
      <c r="ES159" s="210"/>
      <c r="ET159" s="210"/>
      <c r="EU159" s="210"/>
      <c r="EV159" s="210"/>
      <c r="EW159" s="210"/>
      <c r="EX159" s="210"/>
      <c r="EY159" s="210"/>
      <c r="EZ159" s="210"/>
      <c r="FA159" s="210"/>
      <c r="FB159" s="210"/>
      <c r="FC159" s="210"/>
      <c r="FD159" s="210"/>
      <c r="FE159" s="210"/>
      <c r="FF159" s="210"/>
      <c r="FG159" s="210"/>
      <c r="FH159" s="210"/>
      <c r="FI159" s="210"/>
      <c r="FJ159" s="210"/>
      <c r="FK159" s="210"/>
      <c r="FL159" s="210"/>
      <c r="FM159" s="210"/>
      <c r="FN159" s="210"/>
      <c r="FO159" s="210"/>
      <c r="FP159" s="210"/>
      <c r="FQ159" s="210"/>
      <c r="FR159" s="210"/>
      <c r="FS159" s="210"/>
      <c r="FT159" s="210"/>
      <c r="FU159" s="210"/>
      <c r="FV159" s="210"/>
      <c r="FW159" s="210"/>
      <c r="FX159" s="210"/>
      <c r="FY159" s="210"/>
      <c r="FZ159" s="210"/>
      <c r="GA159" s="210"/>
      <c r="GB159" s="210"/>
      <c r="GC159" s="210"/>
      <c r="GD159" s="210"/>
      <c r="GE159" s="210"/>
      <c r="GF159" s="210"/>
      <c r="GG159" s="210"/>
      <c r="GH159" s="210"/>
      <c r="GI159" s="210"/>
      <c r="GJ159" s="210"/>
      <c r="GK159" s="210"/>
      <c r="GL159" s="210"/>
      <c r="GM159" s="210"/>
      <c r="GN159" s="210"/>
      <c r="GO159" s="210"/>
      <c r="GP159" s="210"/>
      <c r="GQ159" s="210"/>
      <c r="GR159" s="210"/>
      <c r="GS159" s="210"/>
      <c r="GT159" s="210"/>
      <c r="GU159" s="210"/>
      <c r="GV159" s="210"/>
      <c r="GW159" s="210"/>
      <c r="GX159" s="210"/>
      <c r="GY159" s="210"/>
      <c r="GZ159" s="210"/>
      <c r="HA159" s="210"/>
      <c r="HB159" s="210"/>
      <c r="HC159" s="210"/>
      <c r="HD159" s="210"/>
      <c r="HE159" s="210"/>
      <c r="HF159" s="210"/>
      <c r="HG159" s="210"/>
      <c r="HH159" s="210"/>
      <c r="HI159" s="210"/>
      <c r="HJ159" s="210"/>
      <c r="HK159" s="210"/>
      <c r="HL159" s="210"/>
      <c r="HM159" s="210"/>
      <c r="HN159" s="210"/>
      <c r="HO159" s="210"/>
      <c r="HP159" s="210"/>
      <c r="HQ159" s="210"/>
      <c r="HR159" s="210"/>
      <c r="HS159" s="210"/>
      <c r="HT159" s="210"/>
      <c r="HU159" s="210"/>
      <c r="HV159" s="210"/>
      <c r="HW159" s="210"/>
      <c r="HX159" s="210"/>
      <c r="HY159" s="210"/>
      <c r="HZ159" s="210"/>
      <c r="IA159" s="210"/>
      <c r="IB159" s="210"/>
      <c r="IC159" s="210"/>
      <c r="ID159" s="210"/>
      <c r="IE159" s="210"/>
      <c r="IF159" s="210"/>
      <c r="IG159" s="210"/>
      <c r="IH159" s="210"/>
      <c r="II159" s="210"/>
      <c r="IJ159" s="210"/>
      <c r="IK159" s="210"/>
      <c r="IL159" s="210"/>
      <c r="IM159" s="210"/>
      <c r="IN159" s="210"/>
      <c r="IO159" s="210"/>
      <c r="IP159" s="210"/>
      <c r="IQ159" s="210"/>
      <c r="IR159" s="210"/>
      <c r="IS159" s="210"/>
      <c r="IT159" s="210"/>
      <c r="IU159" s="210"/>
      <c r="IV159" s="210"/>
    </row>
    <row r="160" spans="1:256" customFormat="1" ht="31.5" x14ac:dyDescent="0.25">
      <c r="A160" s="30"/>
      <c r="B160" s="303" t="s">
        <v>445</v>
      </c>
      <c r="C160" s="304" t="s">
        <v>179</v>
      </c>
      <c r="D160" s="353" t="s">
        <v>70</v>
      </c>
      <c r="E160" s="353" t="s">
        <v>24</v>
      </c>
      <c r="F160" s="353" t="s">
        <v>182</v>
      </c>
      <c r="G160" s="353"/>
      <c r="H160" s="354">
        <f>H161</f>
        <v>0</v>
      </c>
      <c r="I160" s="210"/>
      <c r="J160" s="210"/>
      <c r="K160" s="402"/>
      <c r="L160" s="210"/>
      <c r="M160" s="210"/>
      <c r="N160" s="210"/>
      <c r="O160" s="210"/>
      <c r="P160" s="210"/>
      <c r="Q160" s="210"/>
      <c r="R160" s="210"/>
      <c r="S160" s="210"/>
      <c r="T160" s="210"/>
      <c r="U160" s="210"/>
      <c r="V160" s="210"/>
      <c r="W160" s="210"/>
      <c r="X160" s="210"/>
      <c r="Y160" s="210"/>
      <c r="Z160" s="210"/>
      <c r="AA160" s="210"/>
      <c r="AB160" s="210"/>
      <c r="AC160" s="210"/>
      <c r="AD160" s="210"/>
      <c r="AE160" s="210"/>
      <c r="AF160" s="210"/>
      <c r="AG160" s="210"/>
      <c r="AH160" s="210"/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  <c r="BI160" s="210"/>
      <c r="BJ160" s="210"/>
      <c r="BK160" s="210"/>
      <c r="BL160" s="210"/>
      <c r="BM160" s="210"/>
      <c r="BN160" s="210"/>
      <c r="BO160" s="210"/>
      <c r="BP160" s="210"/>
      <c r="BQ160" s="210"/>
      <c r="BR160" s="210"/>
      <c r="BS160" s="210"/>
      <c r="BT160" s="210"/>
      <c r="BU160" s="210"/>
      <c r="BV160" s="210"/>
      <c r="BW160" s="210"/>
      <c r="BX160" s="210"/>
      <c r="BY160" s="210"/>
      <c r="BZ160" s="210"/>
      <c r="CA160" s="210"/>
      <c r="CB160" s="210"/>
      <c r="CC160" s="210"/>
      <c r="CD160" s="210"/>
      <c r="CE160" s="210"/>
      <c r="CF160" s="210"/>
      <c r="CG160" s="210"/>
      <c r="CH160" s="210"/>
      <c r="CI160" s="210"/>
      <c r="CJ160" s="210"/>
      <c r="CK160" s="210"/>
      <c r="CL160" s="210"/>
      <c r="CM160" s="210"/>
      <c r="CN160" s="210"/>
      <c r="CO160" s="210"/>
      <c r="CP160" s="210"/>
      <c r="CQ160" s="210"/>
      <c r="CR160" s="210"/>
      <c r="CS160" s="210"/>
      <c r="CT160" s="210"/>
      <c r="CU160" s="210"/>
      <c r="CV160" s="210"/>
      <c r="CW160" s="210"/>
      <c r="CX160" s="210"/>
      <c r="CY160" s="210"/>
      <c r="CZ160" s="210"/>
      <c r="DA160" s="210"/>
      <c r="DB160" s="210"/>
      <c r="DC160" s="210"/>
      <c r="DD160" s="210"/>
      <c r="DE160" s="210"/>
      <c r="DF160" s="210"/>
      <c r="DG160" s="210"/>
      <c r="DH160" s="210"/>
      <c r="DI160" s="210"/>
      <c r="DJ160" s="210"/>
      <c r="DK160" s="210"/>
      <c r="DL160" s="210"/>
      <c r="DM160" s="210"/>
      <c r="DN160" s="210"/>
      <c r="DO160" s="210"/>
      <c r="DP160" s="210"/>
      <c r="DQ160" s="210"/>
      <c r="DR160" s="210"/>
      <c r="DS160" s="210"/>
      <c r="DT160" s="210"/>
      <c r="DU160" s="210"/>
      <c r="DV160" s="210"/>
      <c r="DW160" s="210"/>
      <c r="DX160" s="210"/>
      <c r="DY160" s="210"/>
      <c r="DZ160" s="210"/>
      <c r="EA160" s="210"/>
      <c r="EB160" s="210"/>
      <c r="EC160" s="210"/>
      <c r="ED160" s="210"/>
      <c r="EE160" s="210"/>
      <c r="EF160" s="210"/>
      <c r="EG160" s="210"/>
      <c r="EH160" s="210"/>
      <c r="EI160" s="210"/>
      <c r="EJ160" s="210"/>
      <c r="EK160" s="210"/>
      <c r="EL160" s="210"/>
      <c r="EM160" s="210"/>
      <c r="EN160" s="210"/>
      <c r="EO160" s="210"/>
      <c r="EP160" s="210"/>
      <c r="EQ160" s="210"/>
      <c r="ER160" s="210"/>
      <c r="ES160" s="210"/>
      <c r="ET160" s="210"/>
      <c r="EU160" s="210"/>
      <c r="EV160" s="210"/>
      <c r="EW160" s="210"/>
      <c r="EX160" s="210"/>
      <c r="EY160" s="210"/>
      <c r="EZ160" s="210"/>
      <c r="FA160" s="210"/>
      <c r="FB160" s="210"/>
      <c r="FC160" s="210"/>
      <c r="FD160" s="210"/>
      <c r="FE160" s="210"/>
      <c r="FF160" s="210"/>
      <c r="FG160" s="210"/>
      <c r="FH160" s="210"/>
      <c r="FI160" s="210"/>
      <c r="FJ160" s="210"/>
      <c r="FK160" s="210"/>
      <c r="FL160" s="210"/>
      <c r="FM160" s="210"/>
      <c r="FN160" s="210"/>
      <c r="FO160" s="210"/>
      <c r="FP160" s="210"/>
      <c r="FQ160" s="210"/>
      <c r="FR160" s="210"/>
      <c r="FS160" s="210"/>
      <c r="FT160" s="210"/>
      <c r="FU160" s="210"/>
      <c r="FV160" s="210"/>
      <c r="FW160" s="210"/>
      <c r="FX160" s="210"/>
      <c r="FY160" s="210"/>
      <c r="FZ160" s="210"/>
      <c r="GA160" s="210"/>
      <c r="GB160" s="210"/>
      <c r="GC160" s="210"/>
      <c r="GD160" s="210"/>
      <c r="GE160" s="210"/>
      <c r="GF160" s="210"/>
      <c r="GG160" s="210"/>
      <c r="GH160" s="210"/>
      <c r="GI160" s="210"/>
      <c r="GJ160" s="210"/>
      <c r="GK160" s="210"/>
      <c r="GL160" s="210"/>
      <c r="GM160" s="210"/>
      <c r="GN160" s="210"/>
      <c r="GO160" s="210"/>
      <c r="GP160" s="210"/>
      <c r="GQ160" s="210"/>
      <c r="GR160" s="210"/>
      <c r="GS160" s="210"/>
      <c r="GT160" s="210"/>
      <c r="GU160" s="210"/>
      <c r="GV160" s="210"/>
      <c r="GW160" s="210"/>
      <c r="GX160" s="210"/>
      <c r="GY160" s="210"/>
      <c r="GZ160" s="210"/>
      <c r="HA160" s="210"/>
      <c r="HB160" s="210"/>
      <c r="HC160" s="210"/>
      <c r="HD160" s="210"/>
      <c r="HE160" s="210"/>
      <c r="HF160" s="210"/>
      <c r="HG160" s="210"/>
      <c r="HH160" s="210"/>
      <c r="HI160" s="210"/>
      <c r="HJ160" s="210"/>
      <c r="HK160" s="210"/>
      <c r="HL160" s="210"/>
      <c r="HM160" s="210"/>
      <c r="HN160" s="210"/>
      <c r="HO160" s="210"/>
      <c r="HP160" s="210"/>
      <c r="HQ160" s="210"/>
      <c r="HR160" s="210"/>
      <c r="HS160" s="210"/>
      <c r="HT160" s="210"/>
      <c r="HU160" s="210"/>
      <c r="HV160" s="210"/>
      <c r="HW160" s="210"/>
      <c r="HX160" s="210"/>
      <c r="HY160" s="210"/>
      <c r="HZ160" s="210"/>
      <c r="IA160" s="210"/>
      <c r="IB160" s="210"/>
      <c r="IC160" s="210"/>
      <c r="ID160" s="210"/>
      <c r="IE160" s="210"/>
      <c r="IF160" s="210"/>
      <c r="IG160" s="210"/>
      <c r="IH160" s="210"/>
      <c r="II160" s="210"/>
      <c r="IJ160" s="210"/>
      <c r="IK160" s="210"/>
      <c r="IL160" s="210"/>
      <c r="IM160" s="210"/>
      <c r="IN160" s="210"/>
      <c r="IO160" s="210"/>
      <c r="IP160" s="210"/>
      <c r="IQ160" s="210"/>
      <c r="IR160" s="210"/>
      <c r="IS160" s="210"/>
      <c r="IT160" s="210"/>
      <c r="IU160" s="210"/>
      <c r="IV160" s="210"/>
    </row>
    <row r="161" spans="1:256" customFormat="1" ht="15.75" x14ac:dyDescent="0.25">
      <c r="A161" s="410"/>
      <c r="B161" s="525" t="s">
        <v>446</v>
      </c>
      <c r="C161" s="353" t="s">
        <v>179</v>
      </c>
      <c r="D161" s="353" t="s">
        <v>70</v>
      </c>
      <c r="E161" s="353" t="s">
        <v>24</v>
      </c>
      <c r="F161" s="353" t="s">
        <v>182</v>
      </c>
      <c r="G161" s="353" t="s">
        <v>208</v>
      </c>
      <c r="H161" s="354">
        <v>0</v>
      </c>
      <c r="I161" s="402"/>
      <c r="J161" s="402"/>
      <c r="K161" s="402"/>
      <c r="L161" s="402"/>
      <c r="M161" s="210"/>
      <c r="N161" s="210"/>
      <c r="O161" s="210"/>
      <c r="P161" s="210"/>
      <c r="Q161" s="210"/>
      <c r="R161" s="210"/>
      <c r="S161" s="210"/>
      <c r="T161" s="210"/>
      <c r="U161" s="210"/>
      <c r="V161" s="210"/>
      <c r="W161" s="210"/>
      <c r="X161" s="210"/>
      <c r="Y161" s="210"/>
      <c r="Z161" s="210"/>
      <c r="AA161" s="210"/>
      <c r="AB161" s="210"/>
      <c r="AC161" s="210"/>
      <c r="AD161" s="210"/>
      <c r="AE161" s="210"/>
      <c r="AF161" s="210"/>
      <c r="AG161" s="210"/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  <c r="BI161" s="210"/>
      <c r="BJ161" s="210"/>
      <c r="BK161" s="210"/>
      <c r="BL161" s="210"/>
      <c r="BM161" s="210"/>
      <c r="BN161" s="210"/>
      <c r="BO161" s="210"/>
      <c r="BP161" s="210"/>
      <c r="BQ161" s="210"/>
      <c r="BR161" s="210"/>
      <c r="BS161" s="210"/>
      <c r="BT161" s="210"/>
      <c r="BU161" s="210"/>
      <c r="BV161" s="210"/>
      <c r="BW161" s="210"/>
      <c r="BX161" s="210"/>
      <c r="BY161" s="210"/>
      <c r="BZ161" s="210"/>
      <c r="CA161" s="210"/>
      <c r="CB161" s="210"/>
      <c r="CC161" s="210"/>
      <c r="CD161" s="210"/>
      <c r="CE161" s="210"/>
      <c r="CF161" s="210"/>
      <c r="CG161" s="210"/>
      <c r="CH161" s="210"/>
      <c r="CI161" s="210"/>
      <c r="CJ161" s="210"/>
      <c r="CK161" s="210"/>
      <c r="CL161" s="210"/>
      <c r="CM161" s="210"/>
      <c r="CN161" s="210"/>
      <c r="CO161" s="210"/>
      <c r="CP161" s="210"/>
      <c r="CQ161" s="210"/>
      <c r="CR161" s="210"/>
      <c r="CS161" s="210"/>
      <c r="CT161" s="210"/>
      <c r="CU161" s="210"/>
      <c r="CV161" s="210"/>
      <c r="CW161" s="210"/>
      <c r="CX161" s="210"/>
      <c r="CY161" s="210"/>
      <c r="CZ161" s="210"/>
      <c r="DA161" s="210"/>
      <c r="DB161" s="210"/>
      <c r="DC161" s="210"/>
      <c r="DD161" s="210"/>
      <c r="DE161" s="210"/>
      <c r="DF161" s="210"/>
      <c r="DG161" s="210"/>
      <c r="DH161" s="210"/>
      <c r="DI161" s="210"/>
      <c r="DJ161" s="210"/>
      <c r="DK161" s="210"/>
      <c r="DL161" s="210"/>
      <c r="DM161" s="210"/>
      <c r="DN161" s="210"/>
      <c r="DO161" s="210"/>
      <c r="DP161" s="210"/>
      <c r="DQ161" s="210"/>
      <c r="DR161" s="210"/>
      <c r="DS161" s="210"/>
      <c r="DT161" s="210"/>
      <c r="DU161" s="210"/>
      <c r="DV161" s="210"/>
      <c r="DW161" s="210"/>
      <c r="DX161" s="210"/>
      <c r="DY161" s="210"/>
      <c r="DZ161" s="210"/>
      <c r="EA161" s="210"/>
      <c r="EB161" s="210"/>
      <c r="EC161" s="210"/>
      <c r="ED161" s="210"/>
      <c r="EE161" s="210"/>
      <c r="EF161" s="210"/>
      <c r="EG161" s="210"/>
      <c r="EH161" s="210"/>
      <c r="EI161" s="210"/>
      <c r="EJ161" s="210"/>
      <c r="EK161" s="210"/>
      <c r="EL161" s="210"/>
      <c r="EM161" s="210"/>
      <c r="EN161" s="210"/>
      <c r="EO161" s="210"/>
      <c r="EP161" s="210"/>
      <c r="EQ161" s="210"/>
      <c r="ER161" s="210"/>
      <c r="ES161" s="210"/>
      <c r="ET161" s="210"/>
      <c r="EU161" s="210"/>
      <c r="EV161" s="210"/>
      <c r="EW161" s="210"/>
      <c r="EX161" s="210"/>
      <c r="EY161" s="210"/>
      <c r="EZ161" s="210"/>
      <c r="FA161" s="210"/>
      <c r="FB161" s="210"/>
      <c r="FC161" s="210"/>
      <c r="FD161" s="210"/>
      <c r="FE161" s="210"/>
      <c r="FF161" s="210"/>
      <c r="FG161" s="210"/>
      <c r="FH161" s="210"/>
      <c r="FI161" s="210"/>
      <c r="FJ161" s="210"/>
      <c r="FK161" s="210"/>
      <c r="FL161" s="210"/>
      <c r="FM161" s="210"/>
      <c r="FN161" s="210"/>
      <c r="FO161" s="210"/>
      <c r="FP161" s="210"/>
      <c r="FQ161" s="210"/>
      <c r="FR161" s="210"/>
      <c r="FS161" s="210"/>
      <c r="FT161" s="210"/>
      <c r="FU161" s="210"/>
      <c r="FV161" s="210"/>
      <c r="FW161" s="210"/>
      <c r="FX161" s="210"/>
      <c r="FY161" s="210"/>
      <c r="FZ161" s="210"/>
      <c r="GA161" s="210"/>
      <c r="GB161" s="210"/>
      <c r="GC161" s="210"/>
      <c r="GD161" s="210"/>
      <c r="GE161" s="210"/>
      <c r="GF161" s="210"/>
      <c r="GG161" s="210"/>
      <c r="GH161" s="210"/>
      <c r="GI161" s="210"/>
      <c r="GJ161" s="210"/>
      <c r="GK161" s="210"/>
      <c r="GL161" s="210"/>
      <c r="GM161" s="210"/>
      <c r="GN161" s="210"/>
      <c r="GO161" s="210"/>
      <c r="GP161" s="210"/>
      <c r="GQ161" s="210"/>
      <c r="GR161" s="210"/>
      <c r="GS161" s="210"/>
      <c r="GT161" s="210"/>
      <c r="GU161" s="210"/>
      <c r="GV161" s="210"/>
      <c r="GW161" s="210"/>
      <c r="GX161" s="210"/>
      <c r="GY161" s="210"/>
      <c r="GZ161" s="210"/>
      <c r="HA161" s="210"/>
      <c r="HB161" s="210"/>
      <c r="HC161" s="210"/>
      <c r="HD161" s="210"/>
      <c r="HE161" s="210"/>
      <c r="HF161" s="210"/>
      <c r="HG161" s="210"/>
      <c r="HH161" s="210"/>
      <c r="HI161" s="210"/>
      <c r="HJ161" s="210"/>
      <c r="HK161" s="210"/>
      <c r="HL161" s="210"/>
      <c r="HM161" s="210"/>
      <c r="HN161" s="210"/>
      <c r="HO161" s="210"/>
      <c r="HP161" s="210"/>
      <c r="HQ161" s="210"/>
      <c r="HR161" s="210"/>
      <c r="HS161" s="210"/>
      <c r="HT161" s="210"/>
      <c r="HU161" s="210"/>
      <c r="HV161" s="210"/>
      <c r="HW161" s="210"/>
      <c r="HX161" s="210"/>
      <c r="HY161" s="210"/>
      <c r="HZ161" s="210"/>
      <c r="IA161" s="210"/>
      <c r="IB161" s="210"/>
      <c r="IC161" s="210"/>
      <c r="ID161" s="210"/>
      <c r="IE161" s="210"/>
      <c r="IF161" s="210"/>
      <c r="IG161" s="210"/>
      <c r="IH161" s="210"/>
      <c r="II161" s="210"/>
      <c r="IJ161" s="210"/>
      <c r="IK161" s="210"/>
      <c r="IL161" s="210"/>
      <c r="IM161" s="210"/>
      <c r="IN161" s="210"/>
      <c r="IO161" s="210"/>
      <c r="IP161" s="210"/>
      <c r="IQ161" s="210"/>
      <c r="IR161" s="210"/>
      <c r="IS161" s="210"/>
      <c r="IT161" s="210"/>
      <c r="IU161" s="210"/>
      <c r="IV161" s="210"/>
    </row>
    <row r="162" spans="1:256" ht="43.5" x14ac:dyDescent="0.25">
      <c r="A162" s="20"/>
      <c r="B162" s="124" t="s">
        <v>66</v>
      </c>
      <c r="C162" s="115" t="s">
        <v>67</v>
      </c>
      <c r="D162" s="115" t="s">
        <v>68</v>
      </c>
      <c r="E162" s="115" t="s">
        <v>24</v>
      </c>
      <c r="F162" s="115" t="s">
        <v>141</v>
      </c>
      <c r="G162" s="114"/>
      <c r="H162" s="117">
        <f>H165</f>
        <v>70</v>
      </c>
      <c r="K162" s="389"/>
    </row>
    <row r="163" spans="1:256" x14ac:dyDescent="0.25">
      <c r="A163" s="19"/>
      <c r="B163" s="22" t="s">
        <v>55</v>
      </c>
      <c r="C163" s="27" t="s">
        <v>67</v>
      </c>
      <c r="D163" s="27" t="s">
        <v>70</v>
      </c>
      <c r="E163" s="27" t="s">
        <v>24</v>
      </c>
      <c r="F163" s="27" t="s">
        <v>141</v>
      </c>
      <c r="G163" s="28"/>
      <c r="H163" s="37">
        <f>H164</f>
        <v>70</v>
      </c>
      <c r="K163" s="389"/>
    </row>
    <row r="164" spans="1:256" ht="30" x14ac:dyDescent="0.25">
      <c r="A164" s="19"/>
      <c r="B164" s="22" t="s">
        <v>71</v>
      </c>
      <c r="C164" s="27" t="s">
        <v>67</v>
      </c>
      <c r="D164" s="27" t="s">
        <v>70</v>
      </c>
      <c r="E164" s="27" t="s">
        <v>24</v>
      </c>
      <c r="F164" s="27" t="s">
        <v>154</v>
      </c>
      <c r="G164" s="28"/>
      <c r="H164" s="37">
        <f>H165</f>
        <v>70</v>
      </c>
      <c r="K164" s="389"/>
    </row>
    <row r="165" spans="1:256" ht="16.5" customHeight="1" x14ac:dyDescent="0.25">
      <c r="A165" s="19"/>
      <c r="B165" s="344" t="s">
        <v>72</v>
      </c>
      <c r="C165" s="27" t="s">
        <v>67</v>
      </c>
      <c r="D165" s="27" t="s">
        <v>70</v>
      </c>
      <c r="E165" s="27" t="s">
        <v>24</v>
      </c>
      <c r="F165" s="27" t="s">
        <v>154</v>
      </c>
      <c r="G165" s="28" t="s">
        <v>73</v>
      </c>
      <c r="H165" s="37">
        <f>прил._3!K31</f>
        <v>70</v>
      </c>
      <c r="K165" s="389"/>
    </row>
    <row r="166" spans="1:256" ht="25.5" hidden="1" customHeight="1" x14ac:dyDescent="0.25">
      <c r="A166" s="166"/>
      <c r="B166" s="84" t="s">
        <v>214</v>
      </c>
      <c r="C166" s="70" t="s">
        <v>210</v>
      </c>
      <c r="D166" s="70" t="s">
        <v>68</v>
      </c>
      <c r="E166" s="70" t="s">
        <v>24</v>
      </c>
      <c r="F166" s="70" t="s">
        <v>141</v>
      </c>
      <c r="G166" s="254"/>
      <c r="H166" s="255" t="e">
        <f>H168+H170</f>
        <v>#REF!</v>
      </c>
      <c r="K166" s="389"/>
    </row>
    <row r="167" spans="1:256" ht="30" hidden="1" x14ac:dyDescent="0.25">
      <c r="A167" s="166"/>
      <c r="B167" s="84" t="s">
        <v>212</v>
      </c>
      <c r="C167" s="40" t="s">
        <v>210</v>
      </c>
      <c r="D167" s="40" t="s">
        <v>96</v>
      </c>
      <c r="E167" s="40" t="s">
        <v>24</v>
      </c>
      <c r="F167" s="40" t="s">
        <v>211</v>
      </c>
      <c r="G167" s="40"/>
      <c r="H167" s="255" t="e">
        <f>H168</f>
        <v>#REF!</v>
      </c>
      <c r="K167" s="389"/>
    </row>
    <row r="168" spans="1:256" ht="32.25" hidden="1" customHeight="1" x14ac:dyDescent="0.25">
      <c r="A168" s="38"/>
      <c r="B168" s="84" t="s">
        <v>82</v>
      </c>
      <c r="C168" s="40" t="s">
        <v>210</v>
      </c>
      <c r="D168" s="40" t="s">
        <v>96</v>
      </c>
      <c r="E168" s="40" t="s">
        <v>24</v>
      </c>
      <c r="F168" s="40" t="s">
        <v>211</v>
      </c>
      <c r="G168" s="40" t="s">
        <v>83</v>
      </c>
      <c r="H168" s="256" t="e">
        <f>прил._3!#REF!</f>
        <v>#REF!</v>
      </c>
      <c r="K168" s="389"/>
    </row>
    <row r="169" spans="1:256" ht="32.25" hidden="1" customHeight="1" x14ac:dyDescent="0.25">
      <c r="A169" s="38"/>
      <c r="B169" s="84" t="s">
        <v>213</v>
      </c>
      <c r="C169" s="40" t="s">
        <v>210</v>
      </c>
      <c r="D169" s="40" t="s">
        <v>90</v>
      </c>
      <c r="E169" s="40" t="s">
        <v>24</v>
      </c>
      <c r="F169" s="40" t="s">
        <v>211</v>
      </c>
      <c r="G169" s="40"/>
      <c r="H169" s="256" t="e">
        <f>H170</f>
        <v>#REF!</v>
      </c>
      <c r="K169" s="389"/>
    </row>
    <row r="170" spans="1:256" ht="32.25" hidden="1" customHeight="1" x14ac:dyDescent="0.25">
      <c r="A170" s="38"/>
      <c r="B170" s="84" t="s">
        <v>82</v>
      </c>
      <c r="C170" s="40" t="s">
        <v>210</v>
      </c>
      <c r="D170" s="40" t="s">
        <v>90</v>
      </c>
      <c r="E170" s="40" t="s">
        <v>24</v>
      </c>
      <c r="F170" s="40" t="s">
        <v>211</v>
      </c>
      <c r="G170" s="40" t="s">
        <v>83</v>
      </c>
      <c r="H170" s="256" t="e">
        <f>прил._3!#REF!</f>
        <v>#REF!</v>
      </c>
      <c r="K170" s="389"/>
    </row>
    <row r="171" spans="1:256" ht="32.25" customHeight="1" x14ac:dyDescent="0.25">
      <c r="A171" s="35"/>
      <c r="B171" s="29"/>
      <c r="C171" s="119"/>
      <c r="D171" s="119"/>
      <c r="E171" s="119"/>
      <c r="F171" s="119"/>
      <c r="G171" s="119"/>
      <c r="H171" s="120"/>
      <c r="K171" s="389"/>
    </row>
    <row r="172" spans="1:256" ht="32.25" customHeight="1" x14ac:dyDescent="0.3">
      <c r="B172" s="577" t="s">
        <v>413</v>
      </c>
      <c r="C172" s="578"/>
      <c r="D172" s="578"/>
      <c r="E172" s="578"/>
      <c r="F172" s="578"/>
      <c r="G172" s="578"/>
      <c r="H172" s="578"/>
      <c r="K172" s="389"/>
    </row>
    <row r="173" spans="1:256" ht="32.25" customHeight="1" x14ac:dyDescent="0.25">
      <c r="A173" s="35"/>
      <c r="B173" s="29"/>
      <c r="C173" s="119"/>
      <c r="D173" s="119"/>
      <c r="E173" s="119"/>
      <c r="F173" s="119"/>
      <c r="G173" s="119"/>
      <c r="H173" s="120"/>
      <c r="K173" s="389"/>
    </row>
    <row r="174" spans="1:256" ht="18.75" x14ac:dyDescent="0.3">
      <c r="B174" s="577"/>
      <c r="C174" s="578"/>
      <c r="D174" s="578"/>
      <c r="E174" s="578"/>
      <c r="F174" s="578"/>
      <c r="G174" s="578"/>
      <c r="H174" s="578"/>
      <c r="K174" s="389"/>
      <c r="O174" s="389"/>
      <c r="P174" s="389"/>
      <c r="Q174" s="389"/>
    </row>
    <row r="175" spans="1:256" x14ac:dyDescent="0.25">
      <c r="B175" s="32"/>
      <c r="C175" s="32"/>
      <c r="D175" s="32"/>
      <c r="E175" s="32"/>
      <c r="F175" s="32"/>
      <c r="G175" s="143"/>
      <c r="H175" s="32"/>
      <c r="K175" s="389"/>
      <c r="O175" s="389"/>
      <c r="P175" s="389"/>
      <c r="Q175" s="389"/>
    </row>
    <row r="176" spans="1:256" x14ac:dyDescent="0.25">
      <c r="K176" s="389"/>
      <c r="O176" s="389"/>
      <c r="P176" s="389"/>
      <c r="Q176" s="389"/>
    </row>
    <row r="177" spans="11:11" x14ac:dyDescent="0.25">
      <c r="K177" s="389"/>
    </row>
  </sheetData>
  <mergeCells count="16">
    <mergeCell ref="C15:F15"/>
    <mergeCell ref="C16:F16"/>
    <mergeCell ref="B174:H174"/>
    <mergeCell ref="C1:H1"/>
    <mergeCell ref="C2:H2"/>
    <mergeCell ref="C3:H3"/>
    <mergeCell ref="C4:H4"/>
    <mergeCell ref="C12:H12"/>
    <mergeCell ref="A13:H13"/>
    <mergeCell ref="C5:H5"/>
    <mergeCell ref="C7:H7"/>
    <mergeCell ref="C8:H8"/>
    <mergeCell ref="C9:H9"/>
    <mergeCell ref="C10:H10"/>
    <mergeCell ref="C11:H11"/>
    <mergeCell ref="B172:H172"/>
  </mergeCells>
  <phoneticPr fontId="38" type="noConversion"/>
  <pageMargins left="0.39370078740157483" right="0.19685039370078741" top="0.35433070866141736" bottom="0" header="0.31496062992125984" footer="0.15748031496062992"/>
  <pageSetup paperSize="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2"/>
  <sheetViews>
    <sheetView view="pageBreakPreview" topLeftCell="A76" zoomScale="80" zoomScaleNormal="91" zoomScaleSheetLayoutView="80" workbookViewId="0">
      <selection activeCell="K80" sqref="K80"/>
    </sheetView>
  </sheetViews>
  <sheetFormatPr defaultColWidth="11.42578125" defaultRowHeight="15" x14ac:dyDescent="0.25"/>
  <cols>
    <col min="1" max="1" width="3.85546875" style="75" customWidth="1"/>
    <col min="2" max="2" width="45.28515625" style="75" customWidth="1"/>
    <col min="3" max="3" width="4.85546875" style="75" customWidth="1"/>
    <col min="4" max="5" width="3.85546875" style="75" customWidth="1"/>
    <col min="6" max="6" width="4.140625" style="75" customWidth="1"/>
    <col min="7" max="8" width="2.5703125" style="75" customWidth="1"/>
    <col min="9" max="9" width="7.42578125" style="75" customWidth="1"/>
    <col min="10" max="10" width="4.7109375" style="121" customWidth="1"/>
    <col min="11" max="11" width="11.42578125" style="75" customWidth="1"/>
    <col min="12" max="12" width="11.28515625" style="227" customWidth="1"/>
    <col min="13" max="13" width="14.7109375" style="228" customWidth="1"/>
    <col min="14" max="14" width="9.140625" style="228" customWidth="1"/>
    <col min="15" max="15" width="14.42578125" style="75" customWidth="1"/>
    <col min="16" max="246" width="9.140625" style="75" customWidth="1"/>
    <col min="247" max="247" width="3.85546875" style="75" customWidth="1"/>
    <col min="248" max="248" width="45.28515625" style="75" customWidth="1"/>
    <col min="249" max="249" width="4.85546875" style="75" customWidth="1"/>
    <col min="250" max="251" width="3.85546875" style="75" customWidth="1"/>
    <col min="252" max="252" width="3.7109375" style="75" customWidth="1"/>
    <col min="253" max="253" width="2.5703125" style="75" customWidth="1"/>
    <col min="254" max="254" width="7.42578125" style="75" customWidth="1"/>
    <col min="255" max="255" width="4.7109375" style="75" customWidth="1"/>
    <col min="256" max="16384" width="11.42578125" style="75"/>
  </cols>
  <sheetData>
    <row r="1" spans="1:17" x14ac:dyDescent="0.25">
      <c r="B1"/>
      <c r="C1" s="581" t="s">
        <v>311</v>
      </c>
      <c r="D1" s="581"/>
      <c r="E1" s="581"/>
      <c r="F1" s="581"/>
      <c r="G1" s="581"/>
      <c r="H1" s="581"/>
      <c r="I1" s="581"/>
      <c r="J1" s="581"/>
      <c r="K1" s="581"/>
    </row>
    <row r="2" spans="1:17" x14ac:dyDescent="0.25">
      <c r="C2" s="581" t="s">
        <v>0</v>
      </c>
      <c r="D2" s="581"/>
      <c r="E2" s="581"/>
      <c r="F2" s="581"/>
      <c r="G2" s="581"/>
      <c r="H2" s="581"/>
      <c r="I2" s="581"/>
      <c r="J2" s="581"/>
      <c r="K2" s="581"/>
      <c r="P2" s="247"/>
      <c r="Q2" s="247"/>
    </row>
    <row r="3" spans="1:17" x14ac:dyDescent="0.25">
      <c r="C3" s="581" t="s">
        <v>1</v>
      </c>
      <c r="D3" s="581"/>
      <c r="E3" s="581"/>
      <c r="F3" s="581"/>
      <c r="G3" s="581"/>
      <c r="H3" s="581"/>
      <c r="I3" s="581"/>
      <c r="J3" s="581"/>
      <c r="K3" s="581"/>
    </row>
    <row r="4" spans="1:17" x14ac:dyDescent="0.25">
      <c r="C4" s="581" t="s">
        <v>2</v>
      </c>
      <c r="D4" s="581"/>
      <c r="E4" s="581"/>
      <c r="F4" s="581"/>
      <c r="G4" s="581"/>
      <c r="H4" s="581"/>
      <c r="I4" s="581"/>
      <c r="J4" s="581"/>
      <c r="K4" s="581"/>
    </row>
    <row r="5" spans="1:17" x14ac:dyDescent="0.25">
      <c r="B5" s="581" t="s">
        <v>548</v>
      </c>
      <c r="C5" s="548"/>
      <c r="D5" s="548"/>
      <c r="E5" s="548"/>
      <c r="F5" s="548"/>
      <c r="G5" s="548"/>
      <c r="H5" s="548"/>
      <c r="I5" s="548"/>
      <c r="J5" s="548"/>
      <c r="K5" s="548"/>
    </row>
    <row r="6" spans="1:17" x14ac:dyDescent="0.25">
      <c r="B6" s="502"/>
      <c r="C6" s="500"/>
      <c r="D6" s="500"/>
      <c r="E6" s="500"/>
      <c r="F6" s="500"/>
      <c r="G6" s="500"/>
      <c r="H6" s="500"/>
      <c r="I6" s="500"/>
      <c r="J6" s="500"/>
      <c r="K6" s="500"/>
    </row>
    <row r="7" spans="1:17" x14ac:dyDescent="0.25">
      <c r="B7" s="502"/>
      <c r="C7" s="379"/>
      <c r="D7" s="583" t="s">
        <v>535</v>
      </c>
      <c r="E7" s="583"/>
      <c r="F7" s="583"/>
      <c r="G7" s="583"/>
      <c r="H7" s="583"/>
      <c r="I7" s="583"/>
      <c r="J7" s="583"/>
      <c r="K7" s="583"/>
      <c r="L7" s="583"/>
    </row>
    <row r="8" spans="1:17" x14ac:dyDescent="0.25">
      <c r="B8" s="502"/>
      <c r="C8" s="121"/>
      <c r="D8" s="583" t="s">
        <v>0</v>
      </c>
      <c r="E8" s="583"/>
      <c r="F8" s="583"/>
      <c r="G8" s="583"/>
      <c r="H8" s="583"/>
      <c r="I8" s="583"/>
      <c r="J8" s="583"/>
      <c r="K8" s="583"/>
      <c r="L8" s="583"/>
    </row>
    <row r="9" spans="1:17" x14ac:dyDescent="0.25">
      <c r="B9" s="502"/>
      <c r="C9" s="121"/>
      <c r="D9" s="583" t="s">
        <v>1</v>
      </c>
      <c r="E9" s="583"/>
      <c r="F9" s="583"/>
      <c r="G9" s="583"/>
      <c r="H9" s="583"/>
      <c r="I9" s="583"/>
      <c r="J9" s="583"/>
      <c r="K9" s="583"/>
      <c r="L9" s="583"/>
    </row>
    <row r="10" spans="1:17" x14ac:dyDescent="0.25">
      <c r="B10" s="502"/>
      <c r="C10" s="121"/>
      <c r="D10" s="583" t="s">
        <v>2</v>
      </c>
      <c r="E10" s="583"/>
      <c r="F10" s="583"/>
      <c r="G10" s="583"/>
      <c r="H10" s="583"/>
      <c r="I10" s="583"/>
      <c r="J10" s="583"/>
      <c r="K10" s="583"/>
      <c r="L10" s="583"/>
    </row>
    <row r="11" spans="1:17" x14ac:dyDescent="0.25">
      <c r="B11" s="502"/>
      <c r="C11" s="583" t="s">
        <v>536</v>
      </c>
      <c r="D11" s="584"/>
      <c r="E11" s="584"/>
      <c r="F11" s="584"/>
      <c r="G11" s="584"/>
      <c r="H11" s="584"/>
      <c r="I11" s="584"/>
      <c r="J11" s="584"/>
      <c r="K11" s="584"/>
      <c r="L11" s="584"/>
    </row>
    <row r="12" spans="1:17" x14ac:dyDescent="0.25">
      <c r="C12" s="435"/>
      <c r="D12" s="435"/>
      <c r="E12" s="435"/>
      <c r="F12" s="435"/>
      <c r="G12" s="435"/>
      <c r="H12" s="435"/>
      <c r="I12" s="435"/>
      <c r="J12" s="435"/>
      <c r="K12" s="435"/>
    </row>
    <row r="13" spans="1:17" ht="12.75" customHeight="1" x14ac:dyDescent="0.25">
      <c r="C13" s="581"/>
      <c r="D13" s="581"/>
      <c r="E13" s="581"/>
      <c r="F13" s="581"/>
      <c r="G13" s="581"/>
      <c r="H13" s="581"/>
      <c r="I13" s="581"/>
      <c r="J13" s="581"/>
      <c r="K13" s="581"/>
    </row>
    <row r="14" spans="1:17" x14ac:dyDescent="0.25">
      <c r="A14" s="582" t="s">
        <v>417</v>
      </c>
      <c r="B14" s="582"/>
      <c r="C14" s="582"/>
      <c r="D14" s="582"/>
      <c r="E14" s="582"/>
      <c r="F14" s="582"/>
      <c r="G14" s="582"/>
      <c r="H14" s="582"/>
      <c r="I14" s="582"/>
      <c r="J14" s="582"/>
      <c r="K14" s="582"/>
    </row>
    <row r="15" spans="1:17" ht="6" customHeight="1" x14ac:dyDescent="0.25">
      <c r="A15" s="587"/>
      <c r="B15" s="587"/>
      <c r="C15" s="587"/>
      <c r="D15" s="587"/>
      <c r="E15" s="587"/>
      <c r="F15" s="587"/>
      <c r="G15" s="587"/>
      <c r="H15" s="587"/>
      <c r="I15" s="587"/>
      <c r="J15" s="587"/>
      <c r="K15" s="587"/>
    </row>
    <row r="16" spans="1:17" ht="17.25" customHeight="1" x14ac:dyDescent="0.25">
      <c r="A16" s="138"/>
      <c r="B16" s="138"/>
      <c r="C16" s="138"/>
      <c r="D16" s="138"/>
      <c r="E16" s="138"/>
      <c r="F16" s="138"/>
      <c r="G16" s="138"/>
      <c r="H16" s="138"/>
      <c r="I16" s="138"/>
      <c r="J16" s="139"/>
      <c r="K16" s="140" t="s">
        <v>61</v>
      </c>
    </row>
    <row r="17" spans="1:17" ht="43.5" customHeight="1" x14ac:dyDescent="0.25">
      <c r="A17" s="133" t="s">
        <v>62</v>
      </c>
      <c r="B17" s="133" t="s">
        <v>4</v>
      </c>
      <c r="C17" s="134" t="s">
        <v>63</v>
      </c>
      <c r="D17" s="135" t="s">
        <v>64</v>
      </c>
      <c r="E17" s="135" t="s">
        <v>6</v>
      </c>
      <c r="F17" s="588" t="s">
        <v>33</v>
      </c>
      <c r="G17" s="589"/>
      <c r="H17" s="589"/>
      <c r="I17" s="590"/>
      <c r="J17" s="136" t="s">
        <v>34</v>
      </c>
      <c r="K17" s="137" t="s">
        <v>164</v>
      </c>
      <c r="L17" s="229"/>
      <c r="M17" s="230"/>
    </row>
    <row r="18" spans="1:17" x14ac:dyDescent="0.25">
      <c r="A18" s="39">
        <v>1</v>
      </c>
      <c r="B18" s="39">
        <v>2</v>
      </c>
      <c r="C18" s="39">
        <v>3</v>
      </c>
      <c r="D18" s="39">
        <v>4</v>
      </c>
      <c r="E18" s="39">
        <v>5</v>
      </c>
      <c r="F18" s="591">
        <v>6</v>
      </c>
      <c r="G18" s="592"/>
      <c r="H18" s="592"/>
      <c r="I18" s="593"/>
      <c r="J18" s="122">
        <v>7</v>
      </c>
      <c r="K18" s="39">
        <v>8</v>
      </c>
      <c r="L18" s="246"/>
      <c r="M18" s="246"/>
    </row>
    <row r="19" spans="1:17" x14ac:dyDescent="0.25">
      <c r="A19" s="39"/>
      <c r="B19" s="77" t="s">
        <v>65</v>
      </c>
      <c r="C19" s="69"/>
      <c r="D19" s="69"/>
      <c r="E19" s="69"/>
      <c r="F19" s="108"/>
      <c r="G19" s="109"/>
      <c r="H19" s="109"/>
      <c r="I19" s="110"/>
      <c r="J19" s="110"/>
      <c r="K19" s="352">
        <f>K32+K20</f>
        <v>25654.3</v>
      </c>
      <c r="L19" s="229"/>
      <c r="M19" s="230"/>
      <c r="N19" s="231"/>
      <c r="O19" s="76"/>
      <c r="Q19" s="76"/>
    </row>
    <row r="20" spans="1:17" ht="29.25" x14ac:dyDescent="0.25">
      <c r="A20" s="69">
        <v>1</v>
      </c>
      <c r="B20" s="68" t="s">
        <v>132</v>
      </c>
      <c r="C20" s="69">
        <v>991</v>
      </c>
      <c r="D20" s="70"/>
      <c r="E20" s="70"/>
      <c r="F20" s="105"/>
      <c r="G20" s="106"/>
      <c r="H20" s="106"/>
      <c r="I20" s="107"/>
      <c r="J20" s="70"/>
      <c r="K20" s="352">
        <f>K27+K26</f>
        <v>80</v>
      </c>
    </row>
    <row r="21" spans="1:17" x14ac:dyDescent="0.25">
      <c r="A21" s="69"/>
      <c r="B21" s="68" t="s">
        <v>8</v>
      </c>
      <c r="C21" s="69">
        <v>991</v>
      </c>
      <c r="D21" s="70" t="s">
        <v>23</v>
      </c>
      <c r="E21" s="70" t="s">
        <v>24</v>
      </c>
      <c r="F21" s="105"/>
      <c r="G21" s="106"/>
      <c r="H21" s="106"/>
      <c r="I21" s="107"/>
      <c r="J21" s="70"/>
      <c r="K21" s="352">
        <f>K20</f>
        <v>80</v>
      </c>
    </row>
    <row r="22" spans="1:17" ht="78.75" x14ac:dyDescent="0.25">
      <c r="A22" s="69"/>
      <c r="B22" s="219" t="s">
        <v>203</v>
      </c>
      <c r="C22" s="69">
        <v>991</v>
      </c>
      <c r="D22" s="70" t="s">
        <v>23</v>
      </c>
      <c r="E22" s="71" t="s">
        <v>27</v>
      </c>
      <c r="F22" s="105"/>
      <c r="G22" s="79"/>
      <c r="H22" s="79"/>
      <c r="I22" s="80"/>
      <c r="J22" s="73"/>
      <c r="K22" s="352">
        <f>K26</f>
        <v>10</v>
      </c>
      <c r="N22" s="230"/>
    </row>
    <row r="23" spans="1:17" ht="42.75" customHeight="1" x14ac:dyDescent="0.25">
      <c r="A23" s="39"/>
      <c r="B23" s="219" t="s">
        <v>204</v>
      </c>
      <c r="C23" s="39">
        <v>991</v>
      </c>
      <c r="D23" s="40" t="s">
        <v>23</v>
      </c>
      <c r="E23" s="41" t="s">
        <v>27</v>
      </c>
      <c r="F23" s="41" t="s">
        <v>202</v>
      </c>
      <c r="G23" s="218" t="s">
        <v>68</v>
      </c>
      <c r="H23" s="42" t="s">
        <v>24</v>
      </c>
      <c r="I23" s="43" t="s">
        <v>141</v>
      </c>
      <c r="J23" s="43"/>
      <c r="K23" s="345">
        <f>K26</f>
        <v>10</v>
      </c>
      <c r="O23" s="76"/>
    </row>
    <row r="24" spans="1:17" ht="31.5" x14ac:dyDescent="0.25">
      <c r="A24" s="39"/>
      <c r="B24" s="219" t="s">
        <v>205</v>
      </c>
      <c r="C24" s="39">
        <v>991</v>
      </c>
      <c r="D24" s="40" t="s">
        <v>23</v>
      </c>
      <c r="E24" s="41" t="s">
        <v>27</v>
      </c>
      <c r="F24" s="41" t="s">
        <v>202</v>
      </c>
      <c r="G24" s="218" t="s">
        <v>70</v>
      </c>
      <c r="H24" s="42" t="s">
        <v>24</v>
      </c>
      <c r="I24" s="43" t="s">
        <v>141</v>
      </c>
      <c r="J24" s="43"/>
      <c r="K24" s="345">
        <f>K26</f>
        <v>10</v>
      </c>
      <c r="N24" s="230"/>
      <c r="P24" s="76"/>
    </row>
    <row r="25" spans="1:17" ht="31.5" x14ac:dyDescent="0.25">
      <c r="A25" s="69"/>
      <c r="B25" s="219" t="s">
        <v>206</v>
      </c>
      <c r="C25" s="39">
        <v>991</v>
      </c>
      <c r="D25" s="40" t="s">
        <v>23</v>
      </c>
      <c r="E25" s="40" t="s">
        <v>27</v>
      </c>
      <c r="F25" s="162" t="s">
        <v>202</v>
      </c>
      <c r="G25" s="217" t="s">
        <v>70</v>
      </c>
      <c r="H25" s="217" t="s">
        <v>24</v>
      </c>
      <c r="I25" s="164" t="s">
        <v>141</v>
      </c>
      <c r="J25" s="40"/>
      <c r="K25" s="345">
        <f>K26</f>
        <v>10</v>
      </c>
    </row>
    <row r="26" spans="1:17" ht="47.25" x14ac:dyDescent="0.25">
      <c r="A26" s="69"/>
      <c r="B26" s="285" t="s">
        <v>207</v>
      </c>
      <c r="C26" s="39">
        <v>991</v>
      </c>
      <c r="D26" s="40" t="s">
        <v>23</v>
      </c>
      <c r="E26" s="40" t="s">
        <v>27</v>
      </c>
      <c r="F26" s="162" t="s">
        <v>202</v>
      </c>
      <c r="G26" s="217" t="s">
        <v>70</v>
      </c>
      <c r="H26" s="217" t="s">
        <v>24</v>
      </c>
      <c r="I26" s="164" t="s">
        <v>154</v>
      </c>
      <c r="J26" s="40" t="s">
        <v>83</v>
      </c>
      <c r="K26" s="345">
        <v>10</v>
      </c>
    </row>
    <row r="27" spans="1:17" ht="20.25" customHeight="1" x14ac:dyDescent="0.25">
      <c r="A27" s="69"/>
      <c r="B27" s="68" t="s">
        <v>8</v>
      </c>
      <c r="C27" s="69">
        <v>991</v>
      </c>
      <c r="D27" s="70" t="s">
        <v>23</v>
      </c>
      <c r="E27" s="70" t="s">
        <v>29</v>
      </c>
      <c r="F27" s="105"/>
      <c r="G27" s="106"/>
      <c r="H27" s="106"/>
      <c r="I27" s="107"/>
      <c r="J27" s="70"/>
      <c r="K27" s="111">
        <f>K31</f>
        <v>70</v>
      </c>
    </row>
    <row r="28" spans="1:17" ht="45" customHeight="1" x14ac:dyDescent="0.25">
      <c r="A28" s="39"/>
      <c r="B28" s="78" t="s">
        <v>66</v>
      </c>
      <c r="C28" s="39">
        <v>991</v>
      </c>
      <c r="D28" s="40" t="s">
        <v>23</v>
      </c>
      <c r="E28" s="41" t="s">
        <v>29</v>
      </c>
      <c r="F28" s="41" t="s">
        <v>67</v>
      </c>
      <c r="G28" s="42" t="s">
        <v>68</v>
      </c>
      <c r="H28" s="42" t="s">
        <v>24</v>
      </c>
      <c r="I28" s="43" t="s">
        <v>141</v>
      </c>
      <c r="J28" s="43"/>
      <c r="K28" s="345">
        <f>K31</f>
        <v>70</v>
      </c>
      <c r="O28" s="76"/>
    </row>
    <row r="29" spans="1:17" x14ac:dyDescent="0.25">
      <c r="A29" s="39"/>
      <c r="B29" s="78" t="s">
        <v>55</v>
      </c>
      <c r="C29" s="39">
        <v>991</v>
      </c>
      <c r="D29" s="40" t="s">
        <v>23</v>
      </c>
      <c r="E29" s="41" t="s">
        <v>29</v>
      </c>
      <c r="F29" s="41" t="s">
        <v>67</v>
      </c>
      <c r="G29" s="42" t="s">
        <v>70</v>
      </c>
      <c r="H29" s="42" t="s">
        <v>24</v>
      </c>
      <c r="I29" s="43" t="s">
        <v>141</v>
      </c>
      <c r="J29" s="43"/>
      <c r="K29" s="112">
        <f>K31</f>
        <v>70</v>
      </c>
      <c r="N29" s="230"/>
      <c r="P29" s="76"/>
    </row>
    <row r="30" spans="1:17" ht="30" customHeight="1" x14ac:dyDescent="0.25">
      <c r="A30" s="39"/>
      <c r="B30" s="81" t="s">
        <v>71</v>
      </c>
      <c r="C30" s="39">
        <v>991</v>
      </c>
      <c r="D30" s="40" t="s">
        <v>23</v>
      </c>
      <c r="E30" s="41" t="s">
        <v>29</v>
      </c>
      <c r="F30" s="41" t="s">
        <v>67</v>
      </c>
      <c r="G30" s="42" t="s">
        <v>70</v>
      </c>
      <c r="H30" s="42" t="s">
        <v>24</v>
      </c>
      <c r="I30" s="43" t="s">
        <v>154</v>
      </c>
      <c r="J30" s="43"/>
      <c r="K30" s="112">
        <f>K31</f>
        <v>70</v>
      </c>
      <c r="O30" s="76"/>
      <c r="P30" s="76"/>
    </row>
    <row r="31" spans="1:17" ht="21" customHeight="1" x14ac:dyDescent="0.25">
      <c r="A31" s="39"/>
      <c r="B31" s="78" t="s">
        <v>72</v>
      </c>
      <c r="C31" s="357">
        <v>991</v>
      </c>
      <c r="D31" s="358" t="s">
        <v>23</v>
      </c>
      <c r="E31" s="359" t="s">
        <v>29</v>
      </c>
      <c r="F31" s="359" t="s">
        <v>67</v>
      </c>
      <c r="G31" s="350" t="s">
        <v>70</v>
      </c>
      <c r="H31" s="350" t="s">
        <v>24</v>
      </c>
      <c r="I31" s="360" t="s">
        <v>154</v>
      </c>
      <c r="J31" s="360" t="s">
        <v>73</v>
      </c>
      <c r="K31" s="345">
        <v>70</v>
      </c>
      <c r="L31" s="229"/>
      <c r="N31" s="230"/>
      <c r="O31" s="76"/>
    </row>
    <row r="32" spans="1:17" ht="36.75" customHeight="1" x14ac:dyDescent="0.25">
      <c r="A32" s="69">
        <v>2</v>
      </c>
      <c r="B32" s="82" t="s">
        <v>74</v>
      </c>
      <c r="C32" s="69">
        <v>992</v>
      </c>
      <c r="D32" s="67"/>
      <c r="E32" s="67"/>
      <c r="F32" s="41"/>
      <c r="G32" s="42"/>
      <c r="H32" s="42"/>
      <c r="I32" s="43"/>
      <c r="J32" s="69"/>
      <c r="K32" s="111">
        <f>K33+K70+K76+K87+K106+K123+K133+K143+K149+K155</f>
        <v>25574.3</v>
      </c>
      <c r="L32" s="229"/>
      <c r="N32" s="230"/>
      <c r="O32" s="76"/>
      <c r="P32" s="76"/>
      <c r="Q32" s="76"/>
    </row>
    <row r="33" spans="1:15" s="74" customFormat="1" ht="14.25" x14ac:dyDescent="0.2">
      <c r="A33" s="69"/>
      <c r="B33" s="82" t="s">
        <v>8</v>
      </c>
      <c r="C33" s="69">
        <v>992</v>
      </c>
      <c r="D33" s="70" t="s">
        <v>23</v>
      </c>
      <c r="E33" s="70" t="s">
        <v>24</v>
      </c>
      <c r="F33" s="71"/>
      <c r="G33" s="72"/>
      <c r="H33" s="72"/>
      <c r="I33" s="73"/>
      <c r="J33" s="70"/>
      <c r="K33" s="111">
        <f>K34+K39+K54+K59</f>
        <v>11646.5</v>
      </c>
      <c r="L33" s="232"/>
      <c r="M33" s="233"/>
      <c r="N33" s="233"/>
    </row>
    <row r="34" spans="1:15" s="74" customFormat="1" ht="51" customHeight="1" x14ac:dyDescent="0.2">
      <c r="A34" s="69"/>
      <c r="B34" s="68" t="s">
        <v>37</v>
      </c>
      <c r="C34" s="69">
        <v>992</v>
      </c>
      <c r="D34" s="70" t="s">
        <v>23</v>
      </c>
      <c r="E34" s="70" t="s">
        <v>25</v>
      </c>
      <c r="F34" s="71"/>
      <c r="G34" s="72"/>
      <c r="H34" s="72"/>
      <c r="I34" s="73"/>
      <c r="J34" s="70"/>
      <c r="K34" s="111">
        <f>K38</f>
        <v>853.1</v>
      </c>
      <c r="L34" s="232"/>
      <c r="M34" s="233"/>
      <c r="N34" s="233"/>
    </row>
    <row r="35" spans="1:15" s="74" customFormat="1" ht="30" x14ac:dyDescent="0.25">
      <c r="A35" s="69"/>
      <c r="B35" s="78" t="s">
        <v>75</v>
      </c>
      <c r="C35" s="39">
        <v>992</v>
      </c>
      <c r="D35" s="40" t="s">
        <v>23</v>
      </c>
      <c r="E35" s="40" t="s">
        <v>25</v>
      </c>
      <c r="F35" s="41" t="s">
        <v>76</v>
      </c>
      <c r="G35" s="42" t="s">
        <v>68</v>
      </c>
      <c r="H35" s="42" t="s">
        <v>24</v>
      </c>
      <c r="I35" s="43" t="s">
        <v>141</v>
      </c>
      <c r="J35" s="40"/>
      <c r="K35" s="112">
        <f>K38</f>
        <v>853.1</v>
      </c>
      <c r="L35" s="232"/>
      <c r="M35" s="233"/>
      <c r="N35" s="233"/>
      <c r="O35" s="88"/>
    </row>
    <row r="36" spans="1:15" s="74" customFormat="1" x14ac:dyDescent="0.25">
      <c r="A36" s="69"/>
      <c r="B36" s="78" t="s">
        <v>53</v>
      </c>
      <c r="C36" s="39">
        <v>992</v>
      </c>
      <c r="D36" s="40" t="s">
        <v>23</v>
      </c>
      <c r="E36" s="40" t="s">
        <v>25</v>
      </c>
      <c r="F36" s="41" t="s">
        <v>76</v>
      </c>
      <c r="G36" s="42" t="s">
        <v>77</v>
      </c>
      <c r="H36" s="42" t="s">
        <v>24</v>
      </c>
      <c r="I36" s="43" t="s">
        <v>141</v>
      </c>
      <c r="J36" s="40"/>
      <c r="K36" s="112">
        <f>K38</f>
        <v>853.1</v>
      </c>
      <c r="L36" s="232"/>
      <c r="M36" s="233"/>
      <c r="N36" s="233"/>
      <c r="O36" s="88"/>
    </row>
    <row r="37" spans="1:15" s="74" customFormat="1" ht="30" x14ac:dyDescent="0.25">
      <c r="A37" s="69"/>
      <c r="B37" s="78" t="s">
        <v>71</v>
      </c>
      <c r="C37" s="39">
        <v>992</v>
      </c>
      <c r="D37" s="40" t="s">
        <v>23</v>
      </c>
      <c r="E37" s="40" t="s">
        <v>25</v>
      </c>
      <c r="F37" s="41" t="s">
        <v>76</v>
      </c>
      <c r="G37" s="42" t="s">
        <v>77</v>
      </c>
      <c r="H37" s="42" t="s">
        <v>24</v>
      </c>
      <c r="I37" s="43" t="s">
        <v>154</v>
      </c>
      <c r="J37" s="40"/>
      <c r="K37" s="112">
        <f>K38</f>
        <v>853.1</v>
      </c>
      <c r="L37" s="232"/>
      <c r="M37" s="233"/>
      <c r="N37" s="233"/>
    </row>
    <row r="38" spans="1:15" s="74" customFormat="1" ht="75" customHeight="1" x14ac:dyDescent="0.25">
      <c r="A38" s="69"/>
      <c r="B38" s="78" t="s">
        <v>78</v>
      </c>
      <c r="C38" s="39">
        <v>992</v>
      </c>
      <c r="D38" s="40" t="s">
        <v>23</v>
      </c>
      <c r="E38" s="40" t="s">
        <v>25</v>
      </c>
      <c r="F38" s="41" t="s">
        <v>76</v>
      </c>
      <c r="G38" s="42" t="s">
        <v>77</v>
      </c>
      <c r="H38" s="42" t="s">
        <v>24</v>
      </c>
      <c r="I38" s="43" t="s">
        <v>154</v>
      </c>
      <c r="J38" s="40" t="s">
        <v>79</v>
      </c>
      <c r="K38" s="345">
        <v>853.1</v>
      </c>
      <c r="L38" s="232"/>
      <c r="M38" s="233"/>
      <c r="N38" s="233"/>
      <c r="O38" s="88"/>
    </row>
    <row r="39" spans="1:15" s="74" customFormat="1" ht="72.75" customHeight="1" x14ac:dyDescent="0.2">
      <c r="A39" s="69"/>
      <c r="B39" s="68" t="s">
        <v>80</v>
      </c>
      <c r="C39" s="69">
        <v>992</v>
      </c>
      <c r="D39" s="70" t="s">
        <v>23</v>
      </c>
      <c r="E39" s="70" t="s">
        <v>26</v>
      </c>
      <c r="F39" s="71"/>
      <c r="G39" s="72"/>
      <c r="H39" s="72"/>
      <c r="I39" s="73"/>
      <c r="J39" s="70"/>
      <c r="K39" s="111">
        <f>K43+K44+K45+K48+K49</f>
        <v>4889.2</v>
      </c>
      <c r="L39" s="232"/>
      <c r="M39" s="234"/>
      <c r="N39" s="233"/>
    </row>
    <row r="40" spans="1:15" s="74" customFormat="1" x14ac:dyDescent="0.25">
      <c r="A40" s="69"/>
      <c r="B40" s="78" t="s">
        <v>188</v>
      </c>
      <c r="C40" s="39">
        <v>992</v>
      </c>
      <c r="D40" s="40" t="s">
        <v>23</v>
      </c>
      <c r="E40" s="40" t="s">
        <v>26</v>
      </c>
      <c r="F40" s="41" t="s">
        <v>81</v>
      </c>
      <c r="G40" s="42" t="s">
        <v>68</v>
      </c>
      <c r="H40" s="42" t="s">
        <v>24</v>
      </c>
      <c r="I40" s="43" t="s">
        <v>141</v>
      </c>
      <c r="J40" s="40"/>
      <c r="K40" s="112">
        <f>K41+K46+K49</f>
        <v>4889.2</v>
      </c>
      <c r="L40" s="232"/>
      <c r="M40" s="233"/>
      <c r="N40" s="233"/>
    </row>
    <row r="41" spans="1:15" x14ac:dyDescent="0.25">
      <c r="A41" s="38"/>
      <c r="B41" s="78" t="s">
        <v>188</v>
      </c>
      <c r="C41" s="39">
        <v>992</v>
      </c>
      <c r="D41" s="40" t="s">
        <v>23</v>
      </c>
      <c r="E41" s="40" t="s">
        <v>26</v>
      </c>
      <c r="F41" s="41" t="s">
        <v>81</v>
      </c>
      <c r="G41" s="42" t="s">
        <v>77</v>
      </c>
      <c r="H41" s="42" t="s">
        <v>24</v>
      </c>
      <c r="I41" s="43" t="s">
        <v>141</v>
      </c>
      <c r="J41" s="40"/>
      <c r="K41" s="112">
        <f>K42</f>
        <v>4800</v>
      </c>
    </row>
    <row r="42" spans="1:15" ht="30" x14ac:dyDescent="0.25">
      <c r="A42" s="38"/>
      <c r="B42" s="78" t="s">
        <v>71</v>
      </c>
      <c r="C42" s="39">
        <v>992</v>
      </c>
      <c r="D42" s="40" t="s">
        <v>23</v>
      </c>
      <c r="E42" s="40" t="s">
        <v>26</v>
      </c>
      <c r="F42" s="41" t="s">
        <v>81</v>
      </c>
      <c r="G42" s="42" t="s">
        <v>77</v>
      </c>
      <c r="H42" s="42" t="s">
        <v>24</v>
      </c>
      <c r="I42" s="43" t="s">
        <v>154</v>
      </c>
      <c r="J42" s="40"/>
      <c r="K42" s="112">
        <f>K43+K44+K45</f>
        <v>4800</v>
      </c>
    </row>
    <row r="43" spans="1:15" ht="76.5" customHeight="1" x14ac:dyDescent="0.25">
      <c r="A43" s="38"/>
      <c r="B43" s="78" t="s">
        <v>78</v>
      </c>
      <c r="C43" s="39">
        <v>992</v>
      </c>
      <c r="D43" s="40" t="s">
        <v>23</v>
      </c>
      <c r="E43" s="40" t="s">
        <v>26</v>
      </c>
      <c r="F43" s="41" t="s">
        <v>81</v>
      </c>
      <c r="G43" s="42" t="s">
        <v>77</v>
      </c>
      <c r="H43" s="42" t="s">
        <v>24</v>
      </c>
      <c r="I43" s="43" t="s">
        <v>154</v>
      </c>
      <c r="J43" s="40" t="s">
        <v>79</v>
      </c>
      <c r="K43" s="112">
        <v>3507.5</v>
      </c>
    </row>
    <row r="44" spans="1:15" ht="28.5" customHeight="1" x14ac:dyDescent="0.25">
      <c r="A44" s="38"/>
      <c r="B44" s="78" t="s">
        <v>82</v>
      </c>
      <c r="C44" s="39">
        <v>992</v>
      </c>
      <c r="D44" s="40" t="s">
        <v>23</v>
      </c>
      <c r="E44" s="40" t="s">
        <v>26</v>
      </c>
      <c r="F44" s="41" t="s">
        <v>81</v>
      </c>
      <c r="G44" s="42" t="s">
        <v>77</v>
      </c>
      <c r="H44" s="42" t="s">
        <v>24</v>
      </c>
      <c r="I44" s="43" t="s">
        <v>154</v>
      </c>
      <c r="J44" s="40" t="s">
        <v>83</v>
      </c>
      <c r="K44" s="112">
        <v>1225</v>
      </c>
    </row>
    <row r="45" spans="1:15" ht="16.5" customHeight="1" x14ac:dyDescent="0.25">
      <c r="A45" s="410"/>
      <c r="B45" s="21" t="s">
        <v>84</v>
      </c>
      <c r="C45" s="168">
        <v>992</v>
      </c>
      <c r="D45" s="27" t="s">
        <v>23</v>
      </c>
      <c r="E45" s="27" t="s">
        <v>26</v>
      </c>
      <c r="F45" s="158" t="s">
        <v>81</v>
      </c>
      <c r="G45" s="160" t="s">
        <v>77</v>
      </c>
      <c r="H45" s="160" t="s">
        <v>24</v>
      </c>
      <c r="I45" s="28" t="s">
        <v>154</v>
      </c>
      <c r="J45" s="27" t="s">
        <v>85</v>
      </c>
      <c r="K45" s="169">
        <v>67.5</v>
      </c>
    </row>
    <row r="46" spans="1:15" x14ac:dyDescent="0.25">
      <c r="A46" s="38"/>
      <c r="B46" s="78" t="s">
        <v>58</v>
      </c>
      <c r="C46" s="39">
        <v>992</v>
      </c>
      <c r="D46" s="40" t="s">
        <v>23</v>
      </c>
      <c r="E46" s="40" t="s">
        <v>26</v>
      </c>
      <c r="F46" s="41" t="s">
        <v>81</v>
      </c>
      <c r="G46" s="42" t="s">
        <v>70</v>
      </c>
      <c r="H46" s="42" t="s">
        <v>24</v>
      </c>
      <c r="I46" s="43" t="s">
        <v>141</v>
      </c>
      <c r="J46" s="40"/>
      <c r="K46" s="112">
        <f>K47</f>
        <v>3.8</v>
      </c>
    </row>
    <row r="47" spans="1:15" ht="45" x14ac:dyDescent="0.25">
      <c r="A47" s="38"/>
      <c r="B47" s="78" t="s">
        <v>86</v>
      </c>
      <c r="C47" s="39">
        <v>992</v>
      </c>
      <c r="D47" s="40" t="s">
        <v>23</v>
      </c>
      <c r="E47" s="40" t="s">
        <v>26</v>
      </c>
      <c r="F47" s="41" t="s">
        <v>81</v>
      </c>
      <c r="G47" s="42" t="s">
        <v>70</v>
      </c>
      <c r="H47" s="42" t="s">
        <v>24</v>
      </c>
      <c r="I47" s="43" t="s">
        <v>155</v>
      </c>
      <c r="J47" s="40"/>
      <c r="K47" s="112">
        <f>K48</f>
        <v>3.8</v>
      </c>
    </row>
    <row r="48" spans="1:15" ht="44.25" customHeight="1" x14ac:dyDescent="0.25">
      <c r="A48" s="165"/>
      <c r="B48" s="85" t="s">
        <v>82</v>
      </c>
      <c r="C48" s="166">
        <v>992</v>
      </c>
      <c r="D48" s="223" t="s">
        <v>23</v>
      </c>
      <c r="E48" s="223" t="s">
        <v>26</v>
      </c>
      <c r="F48" s="394" t="s">
        <v>81</v>
      </c>
      <c r="G48" s="395" t="s">
        <v>70</v>
      </c>
      <c r="H48" s="395" t="s">
        <v>24</v>
      </c>
      <c r="I48" s="254" t="s">
        <v>155</v>
      </c>
      <c r="J48" s="223" t="s">
        <v>83</v>
      </c>
      <c r="K48" s="225">
        <v>3.8</v>
      </c>
    </row>
    <row r="49" spans="1:14" x14ac:dyDescent="0.25">
      <c r="A49" s="38"/>
      <c r="B49" s="84" t="s">
        <v>436</v>
      </c>
      <c r="C49" s="39">
        <v>992</v>
      </c>
      <c r="D49" s="302" t="s">
        <v>23</v>
      </c>
      <c r="E49" s="302" t="s">
        <v>26</v>
      </c>
      <c r="F49" s="394" t="s">
        <v>81</v>
      </c>
      <c r="G49" s="395" t="s">
        <v>165</v>
      </c>
      <c r="H49" s="395" t="s">
        <v>24</v>
      </c>
      <c r="I49" s="254" t="s">
        <v>141</v>
      </c>
      <c r="J49" s="302"/>
      <c r="K49" s="112">
        <f>K50+K52</f>
        <v>85.4</v>
      </c>
    </row>
    <row r="50" spans="1:14" ht="60" x14ac:dyDescent="0.25">
      <c r="A50" s="38"/>
      <c r="B50" s="84" t="s">
        <v>437</v>
      </c>
      <c r="C50" s="39">
        <v>992</v>
      </c>
      <c r="D50" s="302" t="s">
        <v>23</v>
      </c>
      <c r="E50" s="302" t="s">
        <v>26</v>
      </c>
      <c r="F50" s="394" t="s">
        <v>81</v>
      </c>
      <c r="G50" s="395" t="s">
        <v>165</v>
      </c>
      <c r="H50" s="395" t="s">
        <v>24</v>
      </c>
      <c r="I50" s="254" t="s">
        <v>438</v>
      </c>
      <c r="J50" s="302"/>
      <c r="K50" s="112">
        <f>K51</f>
        <v>48.2</v>
      </c>
    </row>
    <row r="51" spans="1:14" x14ac:dyDescent="0.25">
      <c r="A51" s="38"/>
      <c r="B51" s="84" t="s">
        <v>72</v>
      </c>
      <c r="C51" s="39">
        <v>992</v>
      </c>
      <c r="D51" s="302" t="s">
        <v>23</v>
      </c>
      <c r="E51" s="302" t="s">
        <v>26</v>
      </c>
      <c r="F51" s="394" t="s">
        <v>81</v>
      </c>
      <c r="G51" s="395" t="s">
        <v>165</v>
      </c>
      <c r="H51" s="395" t="s">
        <v>24</v>
      </c>
      <c r="I51" s="254" t="s">
        <v>438</v>
      </c>
      <c r="J51" s="302" t="s">
        <v>73</v>
      </c>
      <c r="K51" s="112">
        <v>48.2</v>
      </c>
    </row>
    <row r="52" spans="1:14" ht="45" x14ac:dyDescent="0.25">
      <c r="A52" s="38"/>
      <c r="B52" s="84" t="s">
        <v>439</v>
      </c>
      <c r="C52" s="39">
        <v>992</v>
      </c>
      <c r="D52" s="302" t="s">
        <v>23</v>
      </c>
      <c r="E52" s="302" t="s">
        <v>26</v>
      </c>
      <c r="F52" s="394" t="s">
        <v>81</v>
      </c>
      <c r="G52" s="395" t="s">
        <v>165</v>
      </c>
      <c r="H52" s="395" t="s">
        <v>24</v>
      </c>
      <c r="I52" s="254" t="s">
        <v>443</v>
      </c>
      <c r="J52" s="302"/>
      <c r="K52" s="112">
        <f>K53</f>
        <v>37.200000000000003</v>
      </c>
    </row>
    <row r="53" spans="1:14" x14ac:dyDescent="0.25">
      <c r="A53" s="38"/>
      <c r="B53" s="84" t="s">
        <v>72</v>
      </c>
      <c r="C53" s="39">
        <v>992</v>
      </c>
      <c r="D53" s="302" t="s">
        <v>23</v>
      </c>
      <c r="E53" s="302" t="s">
        <v>26</v>
      </c>
      <c r="F53" s="302" t="s">
        <v>81</v>
      </c>
      <c r="G53" s="302" t="s">
        <v>165</v>
      </c>
      <c r="H53" s="302" t="s">
        <v>24</v>
      </c>
      <c r="I53" s="302" t="s">
        <v>443</v>
      </c>
      <c r="J53" s="302" t="s">
        <v>73</v>
      </c>
      <c r="K53" s="112">
        <v>37.200000000000003</v>
      </c>
    </row>
    <row r="54" spans="1:14" x14ac:dyDescent="0.25">
      <c r="A54" s="38"/>
      <c r="B54" s="68" t="s">
        <v>87</v>
      </c>
      <c r="C54" s="69">
        <v>992</v>
      </c>
      <c r="D54" s="70" t="s">
        <v>23</v>
      </c>
      <c r="E54" s="70" t="s">
        <v>42</v>
      </c>
      <c r="F54" s="71"/>
      <c r="G54" s="72"/>
      <c r="H54" s="72"/>
      <c r="I54" s="73"/>
      <c r="J54" s="70"/>
      <c r="K54" s="111">
        <f>K58</f>
        <v>11</v>
      </c>
    </row>
    <row r="55" spans="1:14" x14ac:dyDescent="0.25">
      <c r="A55" s="38"/>
      <c r="B55" s="78" t="s">
        <v>60</v>
      </c>
      <c r="C55" s="39">
        <v>992</v>
      </c>
      <c r="D55" s="40" t="s">
        <v>23</v>
      </c>
      <c r="E55" s="40" t="s">
        <v>42</v>
      </c>
      <c r="F55" s="41" t="s">
        <v>81</v>
      </c>
      <c r="G55" s="42" t="s">
        <v>68</v>
      </c>
      <c r="H55" s="42" t="s">
        <v>24</v>
      </c>
      <c r="I55" s="43" t="s">
        <v>141</v>
      </c>
      <c r="J55" s="40"/>
      <c r="K55" s="112">
        <f>K58</f>
        <v>11</v>
      </c>
    </row>
    <row r="56" spans="1:14" ht="30" x14ac:dyDescent="0.25">
      <c r="A56" s="38"/>
      <c r="B56" s="78" t="s">
        <v>56</v>
      </c>
      <c r="C56" s="39">
        <v>992</v>
      </c>
      <c r="D56" s="40" t="s">
        <v>23</v>
      </c>
      <c r="E56" s="40" t="s">
        <v>42</v>
      </c>
      <c r="F56" s="41" t="s">
        <v>81</v>
      </c>
      <c r="G56" s="42" t="s">
        <v>88</v>
      </c>
      <c r="H56" s="42" t="s">
        <v>24</v>
      </c>
      <c r="I56" s="43" t="s">
        <v>141</v>
      </c>
      <c r="J56" s="40"/>
      <c r="K56" s="112">
        <f>K58</f>
        <v>11</v>
      </c>
    </row>
    <row r="57" spans="1:14" x14ac:dyDescent="0.25">
      <c r="A57" s="38"/>
      <c r="B57" s="78" t="s">
        <v>89</v>
      </c>
      <c r="C57" s="39">
        <v>992</v>
      </c>
      <c r="D57" s="40" t="s">
        <v>23</v>
      </c>
      <c r="E57" s="40" t="s">
        <v>42</v>
      </c>
      <c r="F57" s="41" t="s">
        <v>81</v>
      </c>
      <c r="G57" s="42" t="s">
        <v>88</v>
      </c>
      <c r="H57" s="42" t="s">
        <v>24</v>
      </c>
      <c r="I57" s="43" t="s">
        <v>156</v>
      </c>
      <c r="J57" s="40"/>
      <c r="K57" s="112">
        <f>K58</f>
        <v>11</v>
      </c>
    </row>
    <row r="58" spans="1:14" x14ac:dyDescent="0.25">
      <c r="A58" s="38"/>
      <c r="B58" s="497" t="s">
        <v>84</v>
      </c>
      <c r="C58" s="357">
        <v>992</v>
      </c>
      <c r="D58" s="358" t="s">
        <v>23</v>
      </c>
      <c r="E58" s="358" t="s">
        <v>42</v>
      </c>
      <c r="F58" s="359" t="s">
        <v>81</v>
      </c>
      <c r="G58" s="350" t="s">
        <v>88</v>
      </c>
      <c r="H58" s="350" t="s">
        <v>24</v>
      </c>
      <c r="I58" s="360" t="s">
        <v>156</v>
      </c>
      <c r="J58" s="358" t="s">
        <v>85</v>
      </c>
      <c r="K58" s="345">
        <v>11</v>
      </c>
      <c r="L58" s="498"/>
    </row>
    <row r="59" spans="1:14" s="74" customFormat="1" ht="28.5" customHeight="1" x14ac:dyDescent="0.25">
      <c r="A59" s="67"/>
      <c r="B59" s="82" t="s">
        <v>9</v>
      </c>
      <c r="C59" s="346">
        <v>992</v>
      </c>
      <c r="D59" s="347" t="s">
        <v>23</v>
      </c>
      <c r="E59" s="347">
        <v>13</v>
      </c>
      <c r="F59" s="348"/>
      <c r="G59" s="349"/>
      <c r="H59" s="350"/>
      <c r="I59" s="351"/>
      <c r="J59" s="347"/>
      <c r="K59" s="352">
        <f>K63+K69+K67</f>
        <v>5893.2</v>
      </c>
      <c r="L59" s="232"/>
      <c r="M59" s="233"/>
      <c r="N59" s="233"/>
    </row>
    <row r="60" spans="1:14" ht="72" customHeight="1" x14ac:dyDescent="0.25">
      <c r="A60" s="38"/>
      <c r="B60" s="44" t="s">
        <v>176</v>
      </c>
      <c r="C60" s="39">
        <v>992</v>
      </c>
      <c r="D60" s="40" t="s">
        <v>23</v>
      </c>
      <c r="E60" s="40">
        <v>13</v>
      </c>
      <c r="F60" s="41" t="s">
        <v>42</v>
      </c>
      <c r="G60" s="42" t="s">
        <v>68</v>
      </c>
      <c r="H60" s="42" t="s">
        <v>24</v>
      </c>
      <c r="I60" s="43" t="s">
        <v>141</v>
      </c>
      <c r="J60" s="86"/>
      <c r="K60" s="112">
        <f>K63</f>
        <v>14.4</v>
      </c>
    </row>
    <row r="61" spans="1:14" ht="34.5" customHeight="1" x14ac:dyDescent="0.25">
      <c r="A61" s="38"/>
      <c r="B61" s="44" t="s">
        <v>94</v>
      </c>
      <c r="C61" s="39">
        <v>992</v>
      </c>
      <c r="D61" s="40" t="s">
        <v>23</v>
      </c>
      <c r="E61" s="40">
        <v>13</v>
      </c>
      <c r="F61" s="41" t="s">
        <v>42</v>
      </c>
      <c r="G61" s="42" t="s">
        <v>77</v>
      </c>
      <c r="H61" s="42" t="s">
        <v>24</v>
      </c>
      <c r="I61" s="43" t="s">
        <v>141</v>
      </c>
      <c r="J61" s="86"/>
      <c r="K61" s="112">
        <f>K63</f>
        <v>14.4</v>
      </c>
    </row>
    <row r="62" spans="1:14" s="32" customFormat="1" ht="44.25" customHeight="1" x14ac:dyDescent="0.25">
      <c r="A62" s="30"/>
      <c r="B62" s="167" t="s">
        <v>95</v>
      </c>
      <c r="C62" s="168">
        <v>992</v>
      </c>
      <c r="D62" s="27" t="s">
        <v>23</v>
      </c>
      <c r="E62" s="27">
        <v>13</v>
      </c>
      <c r="F62" s="158" t="s">
        <v>42</v>
      </c>
      <c r="G62" s="160" t="s">
        <v>77</v>
      </c>
      <c r="H62" s="160" t="s">
        <v>24</v>
      </c>
      <c r="I62" s="28" t="s">
        <v>146</v>
      </c>
      <c r="J62" s="31"/>
      <c r="K62" s="169">
        <f>K63</f>
        <v>14.4</v>
      </c>
      <c r="L62" s="235"/>
      <c r="M62" s="236"/>
      <c r="N62" s="236"/>
    </row>
    <row r="63" spans="1:14" ht="29.25" customHeight="1" x14ac:dyDescent="0.25">
      <c r="A63" s="38"/>
      <c r="B63" s="78" t="s">
        <v>82</v>
      </c>
      <c r="C63" s="39">
        <v>992</v>
      </c>
      <c r="D63" s="40" t="s">
        <v>23</v>
      </c>
      <c r="E63" s="40">
        <v>13</v>
      </c>
      <c r="F63" s="41" t="s">
        <v>42</v>
      </c>
      <c r="G63" s="42" t="s">
        <v>77</v>
      </c>
      <c r="H63" s="42" t="s">
        <v>24</v>
      </c>
      <c r="I63" s="43" t="s">
        <v>146</v>
      </c>
      <c r="J63" s="40" t="s">
        <v>83</v>
      </c>
      <c r="K63" s="112">
        <v>14.4</v>
      </c>
    </row>
    <row r="64" spans="1:14" ht="66" customHeight="1" x14ac:dyDescent="0.25">
      <c r="A64" s="38"/>
      <c r="B64" s="44" t="s">
        <v>279</v>
      </c>
      <c r="C64" s="168">
        <v>992</v>
      </c>
      <c r="D64" s="27" t="s">
        <v>23</v>
      </c>
      <c r="E64" s="27">
        <v>13</v>
      </c>
      <c r="F64" s="158" t="s">
        <v>41</v>
      </c>
      <c r="G64" s="160" t="s">
        <v>68</v>
      </c>
      <c r="H64" s="160" t="s">
        <v>24</v>
      </c>
      <c r="I64" s="28" t="s">
        <v>141</v>
      </c>
      <c r="J64" s="27"/>
      <c r="K64" s="112">
        <f>K67</f>
        <v>224.5</v>
      </c>
    </row>
    <row r="65" spans="1:256" ht="23.25" customHeight="1" x14ac:dyDescent="0.25">
      <c r="A65" s="38"/>
      <c r="B65" s="167" t="s">
        <v>215</v>
      </c>
      <c r="C65" s="168">
        <v>992</v>
      </c>
      <c r="D65" s="27" t="s">
        <v>23</v>
      </c>
      <c r="E65" s="27">
        <v>13</v>
      </c>
      <c r="F65" s="158" t="s">
        <v>41</v>
      </c>
      <c r="G65" s="160" t="s">
        <v>68</v>
      </c>
      <c r="H65" s="160" t="s">
        <v>24</v>
      </c>
      <c r="I65" s="28" t="s">
        <v>141</v>
      </c>
      <c r="J65" s="27"/>
      <c r="K65" s="169">
        <f>K67</f>
        <v>224.5</v>
      </c>
    </row>
    <row r="66" spans="1:256" ht="58.5" customHeight="1" x14ac:dyDescent="0.25">
      <c r="A66" s="38"/>
      <c r="B66" s="167" t="s">
        <v>217</v>
      </c>
      <c r="C66" s="168">
        <v>992</v>
      </c>
      <c r="D66" s="27" t="s">
        <v>23</v>
      </c>
      <c r="E66" s="27">
        <v>13</v>
      </c>
      <c r="F66" s="158" t="s">
        <v>41</v>
      </c>
      <c r="G66" s="160" t="s">
        <v>77</v>
      </c>
      <c r="H66" s="160" t="s">
        <v>24</v>
      </c>
      <c r="I66" s="28" t="s">
        <v>216</v>
      </c>
      <c r="J66" s="27"/>
      <c r="K66" s="169">
        <f>K67</f>
        <v>224.5</v>
      </c>
    </row>
    <row r="67" spans="1:256" ht="35.25" customHeight="1" x14ac:dyDescent="0.25">
      <c r="A67" s="410"/>
      <c r="B67" s="497" t="s">
        <v>82</v>
      </c>
      <c r="C67" s="357">
        <v>992</v>
      </c>
      <c r="D67" s="358" t="s">
        <v>23</v>
      </c>
      <c r="E67" s="358">
        <v>13</v>
      </c>
      <c r="F67" s="359" t="s">
        <v>41</v>
      </c>
      <c r="G67" s="350" t="s">
        <v>77</v>
      </c>
      <c r="H67" s="350" t="s">
        <v>24</v>
      </c>
      <c r="I67" s="360" t="s">
        <v>216</v>
      </c>
      <c r="J67" s="358" t="s">
        <v>83</v>
      </c>
      <c r="K67" s="345">
        <v>224.5</v>
      </c>
      <c r="L67" s="498"/>
    </row>
    <row r="68" spans="1:256" s="74" customFormat="1" x14ac:dyDescent="0.25">
      <c r="A68" s="38"/>
      <c r="B68" s="78" t="s">
        <v>54</v>
      </c>
      <c r="C68" s="39">
        <v>992</v>
      </c>
      <c r="D68" s="40" t="s">
        <v>23</v>
      </c>
      <c r="E68" s="40" t="s">
        <v>41</v>
      </c>
      <c r="F68" s="41" t="s">
        <v>81</v>
      </c>
      <c r="G68" s="42" t="s">
        <v>77</v>
      </c>
      <c r="H68" s="42" t="s">
        <v>24</v>
      </c>
      <c r="I68" s="43" t="s">
        <v>141</v>
      </c>
      <c r="J68" s="40"/>
      <c r="K68" s="112">
        <f>K69</f>
        <v>5654.3</v>
      </c>
      <c r="L68" s="227"/>
      <c r="M68" s="228"/>
      <c r="N68" s="228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  <c r="AA68" s="75"/>
      <c r="AB68" s="75"/>
      <c r="AC68" s="75"/>
      <c r="AD68" s="75"/>
      <c r="AE68" s="75"/>
      <c r="AF68" s="75"/>
      <c r="AG68" s="75"/>
      <c r="AH68" s="75"/>
      <c r="AI68" s="75"/>
      <c r="AJ68" s="75"/>
      <c r="AK68" s="75"/>
      <c r="AL68" s="75"/>
      <c r="AM68" s="75"/>
      <c r="AN68" s="75"/>
      <c r="AO68" s="75"/>
      <c r="AP68" s="75"/>
      <c r="AQ68" s="75"/>
      <c r="AR68" s="75"/>
      <c r="AS68" s="75"/>
      <c r="AT68" s="75"/>
      <c r="AU68" s="75"/>
      <c r="AV68" s="75"/>
      <c r="AW68" s="75"/>
      <c r="AX68" s="75"/>
      <c r="AY68" s="75"/>
      <c r="AZ68" s="75"/>
      <c r="BA68" s="75"/>
      <c r="BB68" s="75"/>
      <c r="BC68" s="75"/>
      <c r="BD68" s="75"/>
      <c r="BE68" s="75"/>
      <c r="BF68" s="75"/>
      <c r="BG68" s="75"/>
      <c r="BH68" s="75"/>
      <c r="BI68" s="75"/>
      <c r="BJ68" s="75"/>
      <c r="BK68" s="75"/>
      <c r="BL68" s="75"/>
      <c r="BM68" s="75"/>
      <c r="BN68" s="75"/>
      <c r="BO68" s="75"/>
      <c r="BP68" s="75"/>
      <c r="BQ68" s="75"/>
      <c r="BR68" s="75"/>
      <c r="BS68" s="75"/>
      <c r="BT68" s="75"/>
      <c r="BU68" s="75"/>
      <c r="BV68" s="75"/>
      <c r="BW68" s="75"/>
      <c r="BX68" s="75"/>
      <c r="BY68" s="75"/>
      <c r="BZ68" s="75"/>
      <c r="CA68" s="75"/>
      <c r="CB68" s="75"/>
      <c r="CC68" s="75"/>
      <c r="CD68" s="75"/>
      <c r="CE68" s="75"/>
      <c r="CF68" s="75"/>
      <c r="CG68" s="75"/>
      <c r="CH68" s="75"/>
      <c r="CI68" s="75"/>
      <c r="CJ68" s="75"/>
      <c r="CK68" s="75"/>
      <c r="CL68" s="75"/>
      <c r="CM68" s="75"/>
      <c r="CN68" s="75"/>
      <c r="CO68" s="75"/>
      <c r="CP68" s="75"/>
      <c r="CQ68" s="75"/>
      <c r="CR68" s="75"/>
      <c r="CS68" s="75"/>
      <c r="CT68" s="75"/>
      <c r="CU68" s="75"/>
      <c r="CV68" s="75"/>
      <c r="CW68" s="75"/>
      <c r="CX68" s="75"/>
      <c r="CY68" s="75"/>
      <c r="CZ68" s="75"/>
      <c r="DA68" s="75"/>
      <c r="DB68" s="75"/>
      <c r="DC68" s="75"/>
      <c r="DD68" s="75"/>
      <c r="DE68" s="75"/>
      <c r="DF68" s="75"/>
      <c r="DG68" s="75"/>
      <c r="DH68" s="75"/>
      <c r="DI68" s="75"/>
      <c r="DJ68" s="75"/>
      <c r="DK68" s="75"/>
      <c r="DL68" s="75"/>
      <c r="DM68" s="75"/>
      <c r="DN68" s="75"/>
      <c r="DO68" s="75"/>
      <c r="DP68" s="75"/>
      <c r="DQ68" s="75"/>
      <c r="DR68" s="75"/>
      <c r="DS68" s="75"/>
      <c r="DT68" s="75"/>
      <c r="DU68" s="75"/>
      <c r="DV68" s="75"/>
      <c r="DW68" s="75"/>
      <c r="DX68" s="75"/>
      <c r="DY68" s="75"/>
      <c r="DZ68" s="75"/>
      <c r="EA68" s="75"/>
      <c r="EB68" s="75"/>
      <c r="EC68" s="75"/>
      <c r="ED68" s="75"/>
      <c r="EE68" s="75"/>
      <c r="EF68" s="75"/>
      <c r="EG68" s="75"/>
      <c r="EH68" s="75"/>
      <c r="EI68" s="75"/>
      <c r="EJ68" s="75"/>
      <c r="EK68" s="75"/>
      <c r="EL68" s="75"/>
      <c r="EM68" s="75"/>
      <c r="EN68" s="75"/>
      <c r="EO68" s="75"/>
      <c r="EP68" s="75"/>
      <c r="EQ68" s="75"/>
      <c r="ER68" s="75"/>
      <c r="ES68" s="75"/>
      <c r="ET68" s="75"/>
      <c r="EU68" s="75"/>
      <c r="EV68" s="75"/>
      <c r="EW68" s="75"/>
      <c r="EX68" s="75"/>
      <c r="EY68" s="75"/>
      <c r="EZ68" s="75"/>
      <c r="FA68" s="75"/>
      <c r="FB68" s="75"/>
      <c r="FC68" s="75"/>
      <c r="FD68" s="75"/>
      <c r="FE68" s="75"/>
      <c r="FF68" s="75"/>
      <c r="FG68" s="75"/>
      <c r="FH68" s="75"/>
      <c r="FI68" s="75"/>
      <c r="FJ68" s="75"/>
      <c r="FK68" s="75"/>
      <c r="FL68" s="75"/>
      <c r="FM68" s="75"/>
      <c r="FN68" s="75"/>
      <c r="FO68" s="75"/>
      <c r="FP68" s="75"/>
      <c r="FQ68" s="75"/>
      <c r="FR68" s="75"/>
      <c r="FS68" s="75"/>
      <c r="FT68" s="75"/>
      <c r="FU68" s="75"/>
      <c r="FV68" s="75"/>
      <c r="FW68" s="75"/>
      <c r="FX68" s="75"/>
      <c r="FY68" s="75"/>
      <c r="FZ68" s="75"/>
      <c r="GA68" s="75"/>
      <c r="GB68" s="75"/>
      <c r="GC68" s="75"/>
      <c r="GD68" s="75"/>
      <c r="GE68" s="75"/>
      <c r="GF68" s="75"/>
      <c r="GG68" s="75"/>
      <c r="GH68" s="75"/>
      <c r="GI68" s="75"/>
      <c r="GJ68" s="75"/>
      <c r="GK68" s="75"/>
      <c r="GL68" s="75"/>
      <c r="GM68" s="75"/>
      <c r="GN68" s="75"/>
      <c r="GO68" s="75"/>
      <c r="GP68" s="75"/>
      <c r="GQ68" s="75"/>
      <c r="GR68" s="75"/>
      <c r="GS68" s="75"/>
      <c r="GT68" s="75"/>
      <c r="GU68" s="75"/>
      <c r="GV68" s="75"/>
      <c r="GW68" s="75"/>
      <c r="GX68" s="75"/>
      <c r="GY68" s="75"/>
      <c r="GZ68" s="75"/>
      <c r="HA68" s="75"/>
      <c r="HB68" s="75"/>
      <c r="HC68" s="75"/>
      <c r="HD68" s="75"/>
      <c r="HE68" s="75"/>
      <c r="HF68" s="75"/>
      <c r="HG68" s="75"/>
      <c r="HH68" s="75"/>
      <c r="HI68" s="75"/>
      <c r="HJ68" s="75"/>
      <c r="HK68" s="75"/>
      <c r="HL68" s="75"/>
      <c r="HM68" s="75"/>
      <c r="HN68" s="75"/>
      <c r="HO68" s="75"/>
      <c r="HP68" s="75"/>
      <c r="HQ68" s="75"/>
      <c r="HR68" s="75"/>
      <c r="HS68" s="75"/>
      <c r="HT68" s="75"/>
      <c r="HU68" s="75"/>
      <c r="HV68" s="75"/>
      <c r="HW68" s="75"/>
      <c r="HX68" s="75"/>
      <c r="HY68" s="75"/>
      <c r="HZ68" s="75"/>
      <c r="IA68" s="75"/>
      <c r="IB68" s="75"/>
      <c r="IC68" s="75"/>
      <c r="ID68" s="75"/>
      <c r="IE68" s="75"/>
      <c r="IF68" s="75"/>
      <c r="IG68" s="75"/>
      <c r="IH68" s="75"/>
      <c r="II68" s="75"/>
      <c r="IJ68" s="75"/>
      <c r="IK68" s="75"/>
      <c r="IL68" s="75"/>
      <c r="IM68" s="75"/>
      <c r="IN68" s="75"/>
      <c r="IO68" s="75"/>
      <c r="IP68" s="75"/>
      <c r="IQ68" s="75"/>
      <c r="IR68" s="75"/>
      <c r="IS68" s="75"/>
      <c r="IT68" s="75"/>
      <c r="IU68" s="75"/>
      <c r="IV68" s="75"/>
    </row>
    <row r="69" spans="1:256" x14ac:dyDescent="0.25">
      <c r="A69" s="410"/>
      <c r="B69" s="497" t="s">
        <v>199</v>
      </c>
      <c r="C69" s="357">
        <v>992</v>
      </c>
      <c r="D69" s="358" t="s">
        <v>23</v>
      </c>
      <c r="E69" s="358" t="s">
        <v>41</v>
      </c>
      <c r="F69" s="359" t="s">
        <v>81</v>
      </c>
      <c r="G69" s="350" t="s">
        <v>77</v>
      </c>
      <c r="H69" s="350" t="s">
        <v>24</v>
      </c>
      <c r="I69" s="360" t="s">
        <v>200</v>
      </c>
      <c r="J69" s="358" t="s">
        <v>85</v>
      </c>
      <c r="K69" s="345">
        <v>5654.3</v>
      </c>
      <c r="L69" s="498"/>
    </row>
    <row r="70" spans="1:256" s="74" customFormat="1" ht="14.25" x14ac:dyDescent="0.2">
      <c r="A70" s="67"/>
      <c r="B70" s="68" t="s">
        <v>35</v>
      </c>
      <c r="C70" s="69">
        <v>992</v>
      </c>
      <c r="D70" s="70" t="s">
        <v>25</v>
      </c>
      <c r="E70" s="70" t="s">
        <v>24</v>
      </c>
      <c r="F70" s="71"/>
      <c r="G70" s="72"/>
      <c r="H70" s="72"/>
      <c r="I70" s="73"/>
      <c r="J70" s="70"/>
      <c r="K70" s="111">
        <f>K74+K75</f>
        <v>222</v>
      </c>
      <c r="L70" s="232"/>
      <c r="M70" s="233"/>
      <c r="N70" s="233"/>
    </row>
    <row r="71" spans="1:256" ht="32.25" customHeight="1" x14ac:dyDescent="0.25">
      <c r="A71" s="38"/>
      <c r="B71" s="68" t="s">
        <v>11</v>
      </c>
      <c r="C71" s="69">
        <v>992</v>
      </c>
      <c r="D71" s="70" t="s">
        <v>25</v>
      </c>
      <c r="E71" s="70" t="s">
        <v>27</v>
      </c>
      <c r="F71" s="71"/>
      <c r="G71" s="72"/>
      <c r="H71" s="72"/>
      <c r="I71" s="73"/>
      <c r="J71" s="70"/>
      <c r="K71" s="147">
        <f>K75+K74</f>
        <v>222</v>
      </c>
    </row>
    <row r="72" spans="1:256" x14ac:dyDescent="0.25">
      <c r="A72" s="38"/>
      <c r="B72" s="78" t="s">
        <v>188</v>
      </c>
      <c r="C72" s="39">
        <v>992</v>
      </c>
      <c r="D72" s="40" t="s">
        <v>25</v>
      </c>
      <c r="E72" s="40" t="s">
        <v>27</v>
      </c>
      <c r="F72" s="41" t="s">
        <v>81</v>
      </c>
      <c r="G72" s="42" t="s">
        <v>68</v>
      </c>
      <c r="H72" s="42" t="s">
        <v>24</v>
      </c>
      <c r="I72" s="43" t="s">
        <v>69</v>
      </c>
      <c r="J72" s="40"/>
      <c r="K72" s="112">
        <f>K74+K75</f>
        <v>222</v>
      </c>
    </row>
    <row r="73" spans="1:256" ht="46.5" customHeight="1" x14ac:dyDescent="0.25">
      <c r="A73" s="38"/>
      <c r="B73" s="78" t="s">
        <v>36</v>
      </c>
      <c r="C73" s="39">
        <v>992</v>
      </c>
      <c r="D73" s="40" t="s">
        <v>25</v>
      </c>
      <c r="E73" s="40" t="s">
        <v>27</v>
      </c>
      <c r="F73" s="41" t="s">
        <v>81</v>
      </c>
      <c r="G73" s="42" t="s">
        <v>77</v>
      </c>
      <c r="H73" s="42" t="s">
        <v>24</v>
      </c>
      <c r="I73" s="43" t="s">
        <v>158</v>
      </c>
      <c r="J73" s="40"/>
      <c r="K73" s="112">
        <f>K74+K75</f>
        <v>222</v>
      </c>
    </row>
    <row r="74" spans="1:256" ht="75" customHeight="1" x14ac:dyDescent="0.25">
      <c r="A74" s="38"/>
      <c r="B74" s="497" t="s">
        <v>78</v>
      </c>
      <c r="C74" s="357">
        <v>992</v>
      </c>
      <c r="D74" s="358" t="s">
        <v>25</v>
      </c>
      <c r="E74" s="358" t="s">
        <v>27</v>
      </c>
      <c r="F74" s="359" t="s">
        <v>81</v>
      </c>
      <c r="G74" s="350" t="s">
        <v>77</v>
      </c>
      <c r="H74" s="350" t="s">
        <v>24</v>
      </c>
      <c r="I74" s="360" t="s">
        <v>158</v>
      </c>
      <c r="J74" s="358" t="s">
        <v>79</v>
      </c>
      <c r="K74" s="507">
        <v>212.3</v>
      </c>
      <c r="L74" s="498"/>
    </row>
    <row r="75" spans="1:256" ht="40.5" customHeight="1" x14ac:dyDescent="0.25">
      <c r="A75" s="464"/>
      <c r="B75" s="466" t="s">
        <v>82</v>
      </c>
      <c r="C75" s="458">
        <v>992</v>
      </c>
      <c r="D75" s="459" t="s">
        <v>25</v>
      </c>
      <c r="E75" s="459" t="s">
        <v>27</v>
      </c>
      <c r="F75" s="460" t="s">
        <v>81</v>
      </c>
      <c r="G75" s="461" t="s">
        <v>77</v>
      </c>
      <c r="H75" s="461" t="s">
        <v>24</v>
      </c>
      <c r="I75" s="462" t="s">
        <v>158</v>
      </c>
      <c r="J75" s="459" t="s">
        <v>83</v>
      </c>
      <c r="K75" s="463">
        <v>9.6999999999999993</v>
      </c>
      <c r="L75" s="498">
        <v>9.6999999999999993</v>
      </c>
    </row>
    <row r="76" spans="1:256" s="74" customFormat="1" ht="39.75" customHeight="1" x14ac:dyDescent="0.2">
      <c r="A76" s="67"/>
      <c r="B76" s="82" t="s">
        <v>12</v>
      </c>
      <c r="C76" s="69">
        <v>992</v>
      </c>
      <c r="D76" s="70" t="s">
        <v>27</v>
      </c>
      <c r="E76" s="70" t="s">
        <v>24</v>
      </c>
      <c r="F76" s="71"/>
      <c r="G76" s="72"/>
      <c r="H76" s="72"/>
      <c r="I76" s="73"/>
      <c r="J76" s="70"/>
      <c r="K76" s="111">
        <f>K77+K86</f>
        <v>168.6</v>
      </c>
      <c r="L76" s="232"/>
      <c r="M76" s="233"/>
      <c r="N76" s="233"/>
    </row>
    <row r="77" spans="1:256" ht="56.25" customHeight="1" x14ac:dyDescent="0.25">
      <c r="A77" s="38"/>
      <c r="B77" s="82" t="s">
        <v>13</v>
      </c>
      <c r="C77" s="69">
        <v>992</v>
      </c>
      <c r="D77" s="70" t="s">
        <v>27</v>
      </c>
      <c r="E77" s="70" t="s">
        <v>28</v>
      </c>
      <c r="F77" s="71" t="s">
        <v>24</v>
      </c>
      <c r="G77" s="72" t="s">
        <v>68</v>
      </c>
      <c r="H77" s="72" t="s">
        <v>24</v>
      </c>
      <c r="I77" s="73" t="s">
        <v>141</v>
      </c>
      <c r="J77" s="70"/>
      <c r="K77" s="111">
        <f>K81+K82</f>
        <v>148.6</v>
      </c>
    </row>
    <row r="78" spans="1:256" ht="60" x14ac:dyDescent="0.25">
      <c r="A78" s="38"/>
      <c r="B78" s="44" t="s">
        <v>187</v>
      </c>
      <c r="C78" s="39">
        <v>992</v>
      </c>
      <c r="D78" s="40" t="s">
        <v>27</v>
      </c>
      <c r="E78" s="40" t="s">
        <v>28</v>
      </c>
      <c r="F78" s="41" t="s">
        <v>31</v>
      </c>
      <c r="G78" s="42" t="s">
        <v>68</v>
      </c>
      <c r="H78" s="42" t="s">
        <v>24</v>
      </c>
      <c r="I78" s="43" t="s">
        <v>141</v>
      </c>
      <c r="J78" s="40"/>
      <c r="K78" s="112">
        <f>K81</f>
        <v>138.6</v>
      </c>
    </row>
    <row r="79" spans="1:256" ht="45.75" customHeight="1" x14ac:dyDescent="0.25">
      <c r="A79" s="38"/>
      <c r="B79" s="44" t="s">
        <v>190</v>
      </c>
      <c r="C79" s="39">
        <v>992</v>
      </c>
      <c r="D79" s="40" t="s">
        <v>27</v>
      </c>
      <c r="E79" s="40" t="s">
        <v>28</v>
      </c>
      <c r="F79" s="41" t="s">
        <v>31</v>
      </c>
      <c r="G79" s="42" t="s">
        <v>77</v>
      </c>
      <c r="H79" s="42" t="s">
        <v>24</v>
      </c>
      <c r="I79" s="43" t="s">
        <v>141</v>
      </c>
      <c r="J79" s="40"/>
      <c r="K79" s="112">
        <f>K81</f>
        <v>138.6</v>
      </c>
    </row>
    <row r="80" spans="1:256" ht="84" customHeight="1" x14ac:dyDescent="0.25">
      <c r="A80" s="38"/>
      <c r="B80" s="78" t="s">
        <v>458</v>
      </c>
      <c r="C80" s="39">
        <v>992</v>
      </c>
      <c r="D80" s="40" t="s">
        <v>27</v>
      </c>
      <c r="E80" s="40" t="s">
        <v>28</v>
      </c>
      <c r="F80" s="41" t="s">
        <v>31</v>
      </c>
      <c r="G80" s="42" t="s">
        <v>77</v>
      </c>
      <c r="H80" s="42" t="s">
        <v>24</v>
      </c>
      <c r="I80" s="43" t="s">
        <v>160</v>
      </c>
      <c r="J80" s="40"/>
      <c r="K80" s="112">
        <f>K81</f>
        <v>138.6</v>
      </c>
    </row>
    <row r="81" spans="1:14" ht="85.5" customHeight="1" x14ac:dyDescent="0.25">
      <c r="A81" s="464"/>
      <c r="B81" s="457" t="s">
        <v>78</v>
      </c>
      <c r="C81" s="458">
        <v>992</v>
      </c>
      <c r="D81" s="459" t="s">
        <v>27</v>
      </c>
      <c r="E81" s="459" t="s">
        <v>28</v>
      </c>
      <c r="F81" s="460" t="s">
        <v>31</v>
      </c>
      <c r="G81" s="461" t="s">
        <v>77</v>
      </c>
      <c r="H81" s="461" t="s">
        <v>24</v>
      </c>
      <c r="I81" s="462" t="s">
        <v>160</v>
      </c>
      <c r="J81" s="459" t="s">
        <v>79</v>
      </c>
      <c r="K81" s="465">
        <v>138.6</v>
      </c>
      <c r="L81" s="498">
        <v>-39.299999999999997</v>
      </c>
    </row>
    <row r="82" spans="1:14" ht="30.75" customHeight="1" x14ac:dyDescent="0.25">
      <c r="A82" s="410"/>
      <c r="B82" s="508" t="s">
        <v>82</v>
      </c>
      <c r="C82" s="357">
        <v>992</v>
      </c>
      <c r="D82" s="358" t="s">
        <v>27</v>
      </c>
      <c r="E82" s="358" t="s">
        <v>28</v>
      </c>
      <c r="F82" s="359" t="s">
        <v>31</v>
      </c>
      <c r="G82" s="350" t="s">
        <v>77</v>
      </c>
      <c r="H82" s="350" t="s">
        <v>24</v>
      </c>
      <c r="I82" s="360" t="s">
        <v>160</v>
      </c>
      <c r="J82" s="358" t="s">
        <v>83</v>
      </c>
      <c r="K82" s="345">
        <v>10</v>
      </c>
      <c r="L82" s="498"/>
    </row>
    <row r="83" spans="1:14" s="74" customFormat="1" ht="60.75" customHeight="1" x14ac:dyDescent="0.25">
      <c r="A83" s="38"/>
      <c r="B83" s="44" t="s">
        <v>187</v>
      </c>
      <c r="C83" s="39">
        <v>992</v>
      </c>
      <c r="D83" s="40" t="s">
        <v>27</v>
      </c>
      <c r="E83" s="40" t="s">
        <v>46</v>
      </c>
      <c r="F83" s="41" t="s">
        <v>31</v>
      </c>
      <c r="G83" s="42" t="s">
        <v>68</v>
      </c>
      <c r="H83" s="42" t="s">
        <v>24</v>
      </c>
      <c r="I83" s="43" t="s">
        <v>141</v>
      </c>
      <c r="J83" s="40"/>
      <c r="K83" s="112">
        <f>K86</f>
        <v>20</v>
      </c>
      <c r="L83" s="232"/>
      <c r="M83" s="233"/>
      <c r="N83" s="233"/>
    </row>
    <row r="84" spans="1:14" ht="23.25" customHeight="1" x14ac:dyDescent="0.25">
      <c r="A84" s="38"/>
      <c r="B84" s="84" t="s">
        <v>97</v>
      </c>
      <c r="C84" s="39">
        <v>992</v>
      </c>
      <c r="D84" s="40" t="s">
        <v>27</v>
      </c>
      <c r="E84" s="161" t="s">
        <v>46</v>
      </c>
      <c r="F84" s="162" t="s">
        <v>31</v>
      </c>
      <c r="G84" s="163" t="s">
        <v>92</v>
      </c>
      <c r="H84" s="163" t="s">
        <v>24</v>
      </c>
      <c r="I84" s="164" t="s">
        <v>141</v>
      </c>
      <c r="J84" s="40"/>
      <c r="K84" s="112">
        <f>K86</f>
        <v>20</v>
      </c>
    </row>
    <row r="85" spans="1:14" s="213" customFormat="1" ht="28.5" customHeight="1" x14ac:dyDescent="0.25">
      <c r="A85" s="211"/>
      <c r="B85" s="212" t="s">
        <v>189</v>
      </c>
      <c r="C85" s="39">
        <v>992</v>
      </c>
      <c r="D85" s="40" t="s">
        <v>27</v>
      </c>
      <c r="E85" s="40" t="s">
        <v>46</v>
      </c>
      <c r="F85" s="41" t="s">
        <v>31</v>
      </c>
      <c r="G85" s="42" t="s">
        <v>92</v>
      </c>
      <c r="H85" s="42" t="s">
        <v>24</v>
      </c>
      <c r="I85" s="43" t="s">
        <v>161</v>
      </c>
      <c r="J85" s="40"/>
      <c r="K85" s="112">
        <f>K86</f>
        <v>20</v>
      </c>
      <c r="L85" s="227"/>
      <c r="M85" s="237"/>
      <c r="N85" s="237"/>
    </row>
    <row r="86" spans="1:14" s="213" customFormat="1" ht="35.25" customHeight="1" x14ac:dyDescent="0.25">
      <c r="A86" s="211"/>
      <c r="B86" s="300" t="s">
        <v>117</v>
      </c>
      <c r="C86" s="39">
        <v>992</v>
      </c>
      <c r="D86" s="40" t="s">
        <v>27</v>
      </c>
      <c r="E86" s="40" t="s">
        <v>46</v>
      </c>
      <c r="F86" s="41" t="s">
        <v>31</v>
      </c>
      <c r="G86" s="42" t="s">
        <v>92</v>
      </c>
      <c r="H86" s="42" t="s">
        <v>24</v>
      </c>
      <c r="I86" s="43" t="s">
        <v>161</v>
      </c>
      <c r="J86" s="40" t="s">
        <v>118</v>
      </c>
      <c r="K86" s="112">
        <v>20</v>
      </c>
      <c r="L86" s="227"/>
      <c r="M86" s="237"/>
      <c r="N86" s="237"/>
    </row>
    <row r="87" spans="1:14" s="216" customFormat="1" ht="19.5" customHeight="1" x14ac:dyDescent="0.2">
      <c r="A87" s="214"/>
      <c r="B87" s="215" t="s">
        <v>15</v>
      </c>
      <c r="C87" s="69">
        <v>992</v>
      </c>
      <c r="D87" s="70" t="s">
        <v>26</v>
      </c>
      <c r="E87" s="70" t="s">
        <v>24</v>
      </c>
      <c r="F87" s="71"/>
      <c r="G87" s="72"/>
      <c r="H87" s="72"/>
      <c r="I87" s="73"/>
      <c r="J87" s="70"/>
      <c r="K87" s="111">
        <f>K88+K97+K102</f>
        <v>5691.6</v>
      </c>
      <c r="L87" s="238"/>
      <c r="M87" s="239"/>
      <c r="N87" s="240"/>
    </row>
    <row r="88" spans="1:14" x14ac:dyDescent="0.25">
      <c r="A88" s="38"/>
      <c r="B88" s="82" t="s">
        <v>99</v>
      </c>
      <c r="C88" s="69">
        <v>992</v>
      </c>
      <c r="D88" s="70" t="s">
        <v>26</v>
      </c>
      <c r="E88" s="70" t="s">
        <v>28</v>
      </c>
      <c r="F88" s="71"/>
      <c r="G88" s="72"/>
      <c r="H88" s="72"/>
      <c r="I88" s="73"/>
      <c r="J88" s="70"/>
      <c r="K88" s="111">
        <f>K96+K92</f>
        <v>5496.6</v>
      </c>
    </row>
    <row r="89" spans="1:14" ht="45" x14ac:dyDescent="0.25">
      <c r="A89" s="38"/>
      <c r="B89" s="84" t="s">
        <v>519</v>
      </c>
      <c r="C89" s="39">
        <v>992</v>
      </c>
      <c r="D89" s="302" t="s">
        <v>26</v>
      </c>
      <c r="E89" s="302" t="s">
        <v>28</v>
      </c>
      <c r="F89" s="41" t="s">
        <v>25</v>
      </c>
      <c r="G89" s="42" t="s">
        <v>68</v>
      </c>
      <c r="H89" s="42" t="s">
        <v>24</v>
      </c>
      <c r="I89" s="43" t="s">
        <v>141</v>
      </c>
      <c r="J89" s="302"/>
      <c r="K89" s="112">
        <f>K90</f>
        <v>50</v>
      </c>
    </row>
    <row r="90" spans="1:14" x14ac:dyDescent="0.25">
      <c r="A90" s="38"/>
      <c r="B90" s="84" t="s">
        <v>111</v>
      </c>
      <c r="C90" s="39">
        <v>992</v>
      </c>
      <c r="D90" s="302" t="s">
        <v>26</v>
      </c>
      <c r="E90" s="302" t="s">
        <v>28</v>
      </c>
      <c r="F90" s="41" t="s">
        <v>25</v>
      </c>
      <c r="G90" s="42" t="s">
        <v>77</v>
      </c>
      <c r="H90" s="42" t="s">
        <v>24</v>
      </c>
      <c r="I90" s="43" t="s">
        <v>141</v>
      </c>
      <c r="J90" s="302"/>
      <c r="K90" s="112">
        <f>K91</f>
        <v>50</v>
      </c>
    </row>
    <row r="91" spans="1:14" ht="45" x14ac:dyDescent="0.25">
      <c r="A91" s="38"/>
      <c r="B91" s="84" t="s">
        <v>520</v>
      </c>
      <c r="C91" s="39">
        <v>992</v>
      </c>
      <c r="D91" s="302" t="s">
        <v>26</v>
      </c>
      <c r="E91" s="302" t="s">
        <v>28</v>
      </c>
      <c r="F91" s="41" t="s">
        <v>25</v>
      </c>
      <c r="G91" s="42" t="s">
        <v>77</v>
      </c>
      <c r="H91" s="42" t="s">
        <v>24</v>
      </c>
      <c r="I91" s="43" t="s">
        <v>140</v>
      </c>
      <c r="J91" s="302"/>
      <c r="K91" s="112">
        <f>K92</f>
        <v>50</v>
      </c>
    </row>
    <row r="92" spans="1:14" ht="30" x14ac:dyDescent="0.25">
      <c r="A92" s="38"/>
      <c r="B92" s="84" t="s">
        <v>82</v>
      </c>
      <c r="C92" s="39">
        <v>992</v>
      </c>
      <c r="D92" s="302" t="s">
        <v>26</v>
      </c>
      <c r="E92" s="302" t="s">
        <v>28</v>
      </c>
      <c r="F92" s="41" t="s">
        <v>25</v>
      </c>
      <c r="G92" s="42" t="s">
        <v>77</v>
      </c>
      <c r="H92" s="42" t="s">
        <v>24</v>
      </c>
      <c r="I92" s="43" t="s">
        <v>140</v>
      </c>
      <c r="J92" s="302" t="s">
        <v>83</v>
      </c>
      <c r="K92" s="112">
        <v>50</v>
      </c>
    </row>
    <row r="93" spans="1:14" ht="69.75" customHeight="1" x14ac:dyDescent="0.25">
      <c r="A93" s="38"/>
      <c r="B93" s="44" t="s">
        <v>191</v>
      </c>
      <c r="C93" s="39">
        <v>992</v>
      </c>
      <c r="D93" s="40" t="s">
        <v>26</v>
      </c>
      <c r="E93" s="40" t="s">
        <v>28</v>
      </c>
      <c r="F93" s="41" t="s">
        <v>26</v>
      </c>
      <c r="G93" s="42" t="s">
        <v>68</v>
      </c>
      <c r="H93" s="42" t="s">
        <v>24</v>
      </c>
      <c r="I93" s="43" t="s">
        <v>141</v>
      </c>
      <c r="J93" s="40"/>
      <c r="K93" s="112">
        <f>K94</f>
        <v>5446.6</v>
      </c>
    </row>
    <row r="94" spans="1:14" ht="32.25" customHeight="1" x14ac:dyDescent="0.25">
      <c r="A94" s="38"/>
      <c r="B94" s="84" t="s">
        <v>418</v>
      </c>
      <c r="C94" s="39">
        <v>992</v>
      </c>
      <c r="D94" s="40" t="s">
        <v>26</v>
      </c>
      <c r="E94" s="40" t="s">
        <v>28</v>
      </c>
      <c r="F94" s="41" t="s">
        <v>26</v>
      </c>
      <c r="G94" s="42" t="s">
        <v>77</v>
      </c>
      <c r="H94" s="42" t="s">
        <v>24</v>
      </c>
      <c r="I94" s="43" t="s">
        <v>141</v>
      </c>
      <c r="J94" s="40"/>
      <c r="K94" s="112">
        <f>K95</f>
        <v>5446.6</v>
      </c>
    </row>
    <row r="95" spans="1:14" ht="40.5" customHeight="1" x14ac:dyDescent="0.25">
      <c r="A95" s="38"/>
      <c r="B95" s="44" t="s">
        <v>192</v>
      </c>
      <c r="C95" s="39">
        <v>992</v>
      </c>
      <c r="D95" s="40" t="s">
        <v>26</v>
      </c>
      <c r="E95" s="40" t="s">
        <v>28</v>
      </c>
      <c r="F95" s="41" t="s">
        <v>26</v>
      </c>
      <c r="G95" s="42" t="s">
        <v>77</v>
      </c>
      <c r="H95" s="42" t="s">
        <v>24</v>
      </c>
      <c r="I95" s="43" t="s">
        <v>142</v>
      </c>
      <c r="J95" s="40"/>
      <c r="K95" s="112">
        <f>K96</f>
        <v>5446.6</v>
      </c>
    </row>
    <row r="96" spans="1:14" ht="30" x14ac:dyDescent="0.25">
      <c r="A96" s="38"/>
      <c r="B96" s="85" t="s">
        <v>82</v>
      </c>
      <c r="C96" s="39">
        <v>992</v>
      </c>
      <c r="D96" s="40" t="s">
        <v>26</v>
      </c>
      <c r="E96" s="40" t="s">
        <v>28</v>
      </c>
      <c r="F96" s="41" t="s">
        <v>26</v>
      </c>
      <c r="G96" s="42" t="s">
        <v>77</v>
      </c>
      <c r="H96" s="42" t="s">
        <v>24</v>
      </c>
      <c r="I96" s="43" t="s">
        <v>142</v>
      </c>
      <c r="J96" s="40" t="s">
        <v>83</v>
      </c>
      <c r="K96" s="112">
        <v>5446.6</v>
      </c>
    </row>
    <row r="97" spans="1:14" x14ac:dyDescent="0.25">
      <c r="A97" s="38"/>
      <c r="B97" s="68" t="s">
        <v>101</v>
      </c>
      <c r="C97" s="69">
        <v>992</v>
      </c>
      <c r="D97" s="70" t="s">
        <v>26</v>
      </c>
      <c r="E97" s="70" t="s">
        <v>102</v>
      </c>
      <c r="F97" s="71"/>
      <c r="G97" s="72"/>
      <c r="H97" s="72"/>
      <c r="I97" s="73"/>
      <c r="J97" s="70"/>
      <c r="K97" s="111">
        <f>K101</f>
        <v>185</v>
      </c>
    </row>
    <row r="98" spans="1:14" ht="60" x14ac:dyDescent="0.25">
      <c r="A98" s="38"/>
      <c r="B98" s="84" t="s">
        <v>169</v>
      </c>
      <c r="C98" s="39">
        <v>992</v>
      </c>
      <c r="D98" s="40" t="s">
        <v>26</v>
      </c>
      <c r="E98" s="40" t="s">
        <v>102</v>
      </c>
      <c r="F98" s="41" t="s">
        <v>103</v>
      </c>
      <c r="G98" s="42" t="s">
        <v>68</v>
      </c>
      <c r="H98" s="42" t="s">
        <v>24</v>
      </c>
      <c r="I98" s="43" t="s">
        <v>141</v>
      </c>
      <c r="J98" s="40"/>
      <c r="K98" s="112">
        <f>K101</f>
        <v>185</v>
      </c>
    </row>
    <row r="99" spans="1:14" x14ac:dyDescent="0.25">
      <c r="A99" s="38"/>
      <c r="B99" s="83" t="s">
        <v>193</v>
      </c>
      <c r="C99" s="39">
        <v>992</v>
      </c>
      <c r="D99" s="40" t="s">
        <v>26</v>
      </c>
      <c r="E99" s="40" t="s">
        <v>102</v>
      </c>
      <c r="F99" s="41" t="s">
        <v>103</v>
      </c>
      <c r="G99" s="42" t="s">
        <v>70</v>
      </c>
      <c r="H99" s="42" t="s">
        <v>24</v>
      </c>
      <c r="I99" s="43" t="s">
        <v>141</v>
      </c>
      <c r="J99" s="40"/>
      <c r="K99" s="112">
        <f>K101</f>
        <v>185</v>
      </c>
    </row>
    <row r="100" spans="1:14" ht="30" x14ac:dyDescent="0.25">
      <c r="A100" s="38"/>
      <c r="B100" s="85" t="s">
        <v>59</v>
      </c>
      <c r="C100" s="39">
        <v>992</v>
      </c>
      <c r="D100" s="40" t="s">
        <v>26</v>
      </c>
      <c r="E100" s="40" t="s">
        <v>102</v>
      </c>
      <c r="F100" s="41" t="s">
        <v>103</v>
      </c>
      <c r="G100" s="42" t="s">
        <v>70</v>
      </c>
      <c r="H100" s="42" t="s">
        <v>24</v>
      </c>
      <c r="I100" s="43" t="s">
        <v>148</v>
      </c>
      <c r="J100" s="40"/>
      <c r="K100" s="112">
        <f>K101</f>
        <v>185</v>
      </c>
    </row>
    <row r="101" spans="1:14" ht="30" x14ac:dyDescent="0.25">
      <c r="A101" s="165"/>
      <c r="B101" s="85" t="s">
        <v>82</v>
      </c>
      <c r="C101" s="166">
        <v>992</v>
      </c>
      <c r="D101" s="40" t="s">
        <v>26</v>
      </c>
      <c r="E101" s="40" t="s">
        <v>102</v>
      </c>
      <c r="F101" s="41" t="s">
        <v>103</v>
      </c>
      <c r="G101" s="42" t="s">
        <v>70</v>
      </c>
      <c r="H101" s="42" t="s">
        <v>24</v>
      </c>
      <c r="I101" s="43" t="s">
        <v>148</v>
      </c>
      <c r="J101" s="40" t="s">
        <v>83</v>
      </c>
      <c r="K101" s="112">
        <v>185</v>
      </c>
    </row>
    <row r="102" spans="1:14" ht="57.75" x14ac:dyDescent="0.25">
      <c r="A102" s="165"/>
      <c r="B102" s="129" t="s">
        <v>517</v>
      </c>
      <c r="C102" s="411">
        <v>992</v>
      </c>
      <c r="D102" s="70" t="s">
        <v>26</v>
      </c>
      <c r="E102" s="70" t="s">
        <v>40</v>
      </c>
      <c r="F102" s="71"/>
      <c r="G102" s="72"/>
      <c r="H102" s="72"/>
      <c r="I102" s="73"/>
      <c r="J102" s="70"/>
      <c r="K102" s="111">
        <f>K105</f>
        <v>10</v>
      </c>
    </row>
    <row r="103" spans="1:14" ht="30" x14ac:dyDescent="0.25">
      <c r="A103" s="38"/>
      <c r="B103" s="125" t="s">
        <v>105</v>
      </c>
      <c r="C103" s="166">
        <v>992</v>
      </c>
      <c r="D103" s="302" t="s">
        <v>26</v>
      </c>
      <c r="E103" s="302" t="s">
        <v>40</v>
      </c>
      <c r="F103" s="41" t="s">
        <v>98</v>
      </c>
      <c r="G103" s="42" t="s">
        <v>77</v>
      </c>
      <c r="H103" s="42" t="s">
        <v>24</v>
      </c>
      <c r="I103" s="43" t="s">
        <v>141</v>
      </c>
      <c r="J103" s="302"/>
      <c r="K103" s="112">
        <v>10</v>
      </c>
    </row>
    <row r="104" spans="1:14" ht="30" x14ac:dyDescent="0.25">
      <c r="A104" s="38"/>
      <c r="B104" s="125" t="s">
        <v>460</v>
      </c>
      <c r="C104" s="166">
        <v>992</v>
      </c>
      <c r="D104" s="302" t="s">
        <v>26</v>
      </c>
      <c r="E104" s="302" t="s">
        <v>40</v>
      </c>
      <c r="F104" s="41" t="s">
        <v>98</v>
      </c>
      <c r="G104" s="42" t="s">
        <v>77</v>
      </c>
      <c r="H104" s="42" t="s">
        <v>23</v>
      </c>
      <c r="I104" s="43" t="s">
        <v>162</v>
      </c>
      <c r="J104" s="302"/>
      <c r="K104" s="112">
        <v>10</v>
      </c>
    </row>
    <row r="105" spans="1:14" ht="30" x14ac:dyDescent="0.25">
      <c r="A105" s="38"/>
      <c r="B105" s="125" t="s">
        <v>82</v>
      </c>
      <c r="C105" s="166">
        <v>992</v>
      </c>
      <c r="D105" s="302" t="s">
        <v>26</v>
      </c>
      <c r="E105" s="302" t="s">
        <v>40</v>
      </c>
      <c r="F105" s="41" t="s">
        <v>98</v>
      </c>
      <c r="G105" s="42" t="s">
        <v>77</v>
      </c>
      <c r="H105" s="42" t="s">
        <v>23</v>
      </c>
      <c r="I105" s="43" t="s">
        <v>162</v>
      </c>
      <c r="J105" s="302" t="s">
        <v>83</v>
      </c>
      <c r="K105" s="112">
        <v>10</v>
      </c>
    </row>
    <row r="106" spans="1:14" s="74" customFormat="1" ht="14.25" x14ac:dyDescent="0.2">
      <c r="A106" s="67"/>
      <c r="B106" s="82" t="s">
        <v>16</v>
      </c>
      <c r="C106" s="69">
        <v>992</v>
      </c>
      <c r="D106" s="70" t="s">
        <v>31</v>
      </c>
      <c r="E106" s="70" t="s">
        <v>24</v>
      </c>
      <c r="F106" s="71"/>
      <c r="G106" s="72"/>
      <c r="H106" s="72"/>
      <c r="I106" s="73"/>
      <c r="J106" s="70"/>
      <c r="K106" s="111">
        <f>K107+K112</f>
        <v>1780</v>
      </c>
      <c r="L106" s="232"/>
      <c r="M106" s="234"/>
      <c r="N106" s="233"/>
    </row>
    <row r="107" spans="1:14" x14ac:dyDescent="0.25">
      <c r="A107" s="38"/>
      <c r="B107" s="82" t="s">
        <v>17</v>
      </c>
      <c r="C107" s="69">
        <v>992</v>
      </c>
      <c r="D107" s="70" t="s">
        <v>31</v>
      </c>
      <c r="E107" s="70" t="s">
        <v>25</v>
      </c>
      <c r="F107" s="71"/>
      <c r="G107" s="72"/>
      <c r="H107" s="72"/>
      <c r="I107" s="73"/>
      <c r="J107" s="70"/>
      <c r="K107" s="111">
        <f>K108</f>
        <v>184</v>
      </c>
    </row>
    <row r="108" spans="1:14" ht="60" x14ac:dyDescent="0.25">
      <c r="A108" s="38"/>
      <c r="B108" s="44" t="s">
        <v>172</v>
      </c>
      <c r="C108" s="39">
        <v>992</v>
      </c>
      <c r="D108" s="40" t="s">
        <v>31</v>
      </c>
      <c r="E108" s="40" t="s">
        <v>25</v>
      </c>
      <c r="F108" s="41" t="s">
        <v>107</v>
      </c>
      <c r="G108" s="42" t="s">
        <v>68</v>
      </c>
      <c r="H108" s="42" t="s">
        <v>24</v>
      </c>
      <c r="I108" s="43" t="s">
        <v>141</v>
      </c>
      <c r="J108" s="40"/>
      <c r="K108" s="112">
        <f>K111</f>
        <v>184</v>
      </c>
    </row>
    <row r="109" spans="1:14" x14ac:dyDescent="0.25">
      <c r="A109" s="38"/>
      <c r="B109" s="44" t="s">
        <v>170</v>
      </c>
      <c r="C109" s="39">
        <v>992</v>
      </c>
      <c r="D109" s="40" t="s">
        <v>31</v>
      </c>
      <c r="E109" s="40" t="s">
        <v>25</v>
      </c>
      <c r="F109" s="41" t="s">
        <v>107</v>
      </c>
      <c r="G109" s="42" t="s">
        <v>70</v>
      </c>
      <c r="H109" s="42" t="s">
        <v>24</v>
      </c>
      <c r="I109" s="43" t="s">
        <v>141</v>
      </c>
      <c r="J109" s="40"/>
      <c r="K109" s="112">
        <f>K111</f>
        <v>184</v>
      </c>
    </row>
    <row r="110" spans="1:14" ht="30" x14ac:dyDescent="0.25">
      <c r="A110" s="38"/>
      <c r="B110" s="44" t="s">
        <v>47</v>
      </c>
      <c r="C110" s="39">
        <v>992</v>
      </c>
      <c r="D110" s="40" t="s">
        <v>31</v>
      </c>
      <c r="E110" s="40" t="s">
        <v>25</v>
      </c>
      <c r="F110" s="41" t="s">
        <v>107</v>
      </c>
      <c r="G110" s="42" t="s">
        <v>70</v>
      </c>
      <c r="H110" s="42" t="s">
        <v>24</v>
      </c>
      <c r="I110" s="43" t="s">
        <v>163</v>
      </c>
      <c r="J110" s="40"/>
      <c r="K110" s="112">
        <f>K111</f>
        <v>184</v>
      </c>
    </row>
    <row r="111" spans="1:14" ht="30" x14ac:dyDescent="0.25">
      <c r="A111" s="464"/>
      <c r="B111" s="467" t="s">
        <v>82</v>
      </c>
      <c r="C111" s="458">
        <v>992</v>
      </c>
      <c r="D111" s="459" t="s">
        <v>31</v>
      </c>
      <c r="E111" s="459" t="s">
        <v>25</v>
      </c>
      <c r="F111" s="460" t="s">
        <v>107</v>
      </c>
      <c r="G111" s="461" t="s">
        <v>70</v>
      </c>
      <c r="H111" s="461" t="s">
        <v>24</v>
      </c>
      <c r="I111" s="462" t="s">
        <v>163</v>
      </c>
      <c r="J111" s="459" t="s">
        <v>83</v>
      </c>
      <c r="K111" s="465">
        <v>184</v>
      </c>
      <c r="L111" s="498">
        <v>134</v>
      </c>
    </row>
    <row r="112" spans="1:14" s="74" customFormat="1" ht="14.25" x14ac:dyDescent="0.2">
      <c r="A112" s="67"/>
      <c r="B112" s="82" t="s">
        <v>18</v>
      </c>
      <c r="C112" s="69">
        <v>992</v>
      </c>
      <c r="D112" s="70" t="s">
        <v>31</v>
      </c>
      <c r="E112" s="70" t="s">
        <v>27</v>
      </c>
      <c r="F112" s="71"/>
      <c r="G112" s="72"/>
      <c r="H112" s="72"/>
      <c r="I112" s="73"/>
      <c r="J112" s="70"/>
      <c r="K112" s="111">
        <f>K116+K119+K122</f>
        <v>1596</v>
      </c>
      <c r="L112" s="232"/>
      <c r="M112" s="234"/>
      <c r="N112" s="233"/>
    </row>
    <row r="113" spans="1:21" ht="45" x14ac:dyDescent="0.25">
      <c r="A113" s="38"/>
      <c r="B113" s="44" t="s">
        <v>171</v>
      </c>
      <c r="C113" s="39">
        <v>992</v>
      </c>
      <c r="D113" s="40" t="s">
        <v>31</v>
      </c>
      <c r="E113" s="40" t="s">
        <v>27</v>
      </c>
      <c r="F113" s="41" t="s">
        <v>113</v>
      </c>
      <c r="G113" s="42" t="s">
        <v>68</v>
      </c>
      <c r="H113" s="42" t="s">
        <v>24</v>
      </c>
      <c r="I113" s="43" t="s">
        <v>141</v>
      </c>
      <c r="J113" s="40"/>
      <c r="K113" s="112">
        <f>K114+K117+K120</f>
        <v>1596</v>
      </c>
    </row>
    <row r="114" spans="1:21" ht="27.75" customHeight="1" x14ac:dyDescent="0.25">
      <c r="A114" s="38"/>
      <c r="B114" s="44" t="s">
        <v>114</v>
      </c>
      <c r="C114" s="39">
        <v>992</v>
      </c>
      <c r="D114" s="40" t="s">
        <v>31</v>
      </c>
      <c r="E114" s="40" t="s">
        <v>27</v>
      </c>
      <c r="F114" s="41" t="s">
        <v>113</v>
      </c>
      <c r="G114" s="42" t="s">
        <v>77</v>
      </c>
      <c r="H114" s="42" t="s">
        <v>24</v>
      </c>
      <c r="I114" s="43" t="s">
        <v>141</v>
      </c>
      <c r="J114" s="40"/>
      <c r="K114" s="112">
        <v>840</v>
      </c>
    </row>
    <row r="115" spans="1:21" ht="60" x14ac:dyDescent="0.25">
      <c r="A115" s="38"/>
      <c r="B115" s="78" t="s">
        <v>194</v>
      </c>
      <c r="C115" s="39">
        <v>992</v>
      </c>
      <c r="D115" s="40" t="s">
        <v>31</v>
      </c>
      <c r="E115" s="40" t="s">
        <v>27</v>
      </c>
      <c r="F115" s="41" t="s">
        <v>113</v>
      </c>
      <c r="G115" s="42" t="s">
        <v>77</v>
      </c>
      <c r="H115" s="42" t="s">
        <v>24</v>
      </c>
      <c r="I115" s="43" t="s">
        <v>151</v>
      </c>
      <c r="J115" s="40"/>
      <c r="K115" s="112">
        <f>K116</f>
        <v>840</v>
      </c>
      <c r="U115" s="75" t="s">
        <v>201</v>
      </c>
    </row>
    <row r="116" spans="1:21" ht="30" x14ac:dyDescent="0.25">
      <c r="A116" s="38"/>
      <c r="B116" s="159" t="s">
        <v>82</v>
      </c>
      <c r="C116" s="168">
        <v>992</v>
      </c>
      <c r="D116" s="27" t="s">
        <v>31</v>
      </c>
      <c r="E116" s="27" t="s">
        <v>27</v>
      </c>
      <c r="F116" s="158" t="s">
        <v>113</v>
      </c>
      <c r="G116" s="160" t="s">
        <v>77</v>
      </c>
      <c r="H116" s="160" t="s">
        <v>24</v>
      </c>
      <c r="I116" s="28" t="s">
        <v>151</v>
      </c>
      <c r="J116" s="27" t="s">
        <v>83</v>
      </c>
      <c r="K116" s="169">
        <v>840</v>
      </c>
    </row>
    <row r="117" spans="1:21" ht="45" x14ac:dyDescent="0.25">
      <c r="A117" s="410"/>
      <c r="B117" s="159" t="s">
        <v>195</v>
      </c>
      <c r="C117" s="168">
        <v>992</v>
      </c>
      <c r="D117" s="27" t="s">
        <v>31</v>
      </c>
      <c r="E117" s="27" t="s">
        <v>27</v>
      </c>
      <c r="F117" s="158" t="s">
        <v>113</v>
      </c>
      <c r="G117" s="160" t="s">
        <v>70</v>
      </c>
      <c r="H117" s="160" t="s">
        <v>24</v>
      </c>
      <c r="I117" s="28" t="s">
        <v>141</v>
      </c>
      <c r="J117" s="27"/>
      <c r="K117" s="169">
        <f>K119</f>
        <v>346</v>
      </c>
    </row>
    <row r="118" spans="1:21" ht="30" x14ac:dyDescent="0.25">
      <c r="A118" s="410"/>
      <c r="B118" s="159" t="s">
        <v>115</v>
      </c>
      <c r="C118" s="168">
        <v>992</v>
      </c>
      <c r="D118" s="27" t="s">
        <v>31</v>
      </c>
      <c r="E118" s="27" t="s">
        <v>27</v>
      </c>
      <c r="F118" s="158" t="s">
        <v>113</v>
      </c>
      <c r="G118" s="160" t="s">
        <v>70</v>
      </c>
      <c r="H118" s="160" t="s">
        <v>24</v>
      </c>
      <c r="I118" s="28" t="s">
        <v>152</v>
      </c>
      <c r="J118" s="27"/>
      <c r="K118" s="169">
        <f>K119</f>
        <v>346</v>
      </c>
    </row>
    <row r="119" spans="1:21" ht="30" x14ac:dyDescent="0.25">
      <c r="A119" s="464"/>
      <c r="B119" s="466" t="s">
        <v>82</v>
      </c>
      <c r="C119" s="458">
        <v>992</v>
      </c>
      <c r="D119" s="459" t="s">
        <v>31</v>
      </c>
      <c r="E119" s="459" t="s">
        <v>27</v>
      </c>
      <c r="F119" s="460" t="s">
        <v>113</v>
      </c>
      <c r="G119" s="461" t="s">
        <v>70</v>
      </c>
      <c r="H119" s="461" t="s">
        <v>24</v>
      </c>
      <c r="I119" s="462" t="s">
        <v>152</v>
      </c>
      <c r="J119" s="459" t="s">
        <v>83</v>
      </c>
      <c r="K119" s="465">
        <v>346</v>
      </c>
      <c r="L119" s="498">
        <v>156</v>
      </c>
      <c r="N119" s="227"/>
    </row>
    <row r="120" spans="1:21" ht="43.5" customHeight="1" x14ac:dyDescent="0.25">
      <c r="A120" s="38"/>
      <c r="B120" s="159" t="s">
        <v>116</v>
      </c>
      <c r="C120" s="168">
        <v>992</v>
      </c>
      <c r="D120" s="27" t="s">
        <v>31</v>
      </c>
      <c r="E120" s="27" t="s">
        <v>27</v>
      </c>
      <c r="F120" s="158" t="s">
        <v>113</v>
      </c>
      <c r="G120" s="160" t="s">
        <v>96</v>
      </c>
      <c r="H120" s="160" t="s">
        <v>24</v>
      </c>
      <c r="I120" s="28" t="s">
        <v>141</v>
      </c>
      <c r="J120" s="27"/>
      <c r="K120" s="169">
        <f>K122</f>
        <v>410</v>
      </c>
      <c r="M120" s="230"/>
    </row>
    <row r="121" spans="1:21" ht="59.25" customHeight="1" x14ac:dyDescent="0.25">
      <c r="A121" s="38"/>
      <c r="B121" s="167" t="s">
        <v>196</v>
      </c>
      <c r="C121" s="168">
        <v>992</v>
      </c>
      <c r="D121" s="27" t="s">
        <v>31</v>
      </c>
      <c r="E121" s="27" t="s">
        <v>27</v>
      </c>
      <c r="F121" s="158" t="s">
        <v>113</v>
      </c>
      <c r="G121" s="160" t="s">
        <v>96</v>
      </c>
      <c r="H121" s="160" t="s">
        <v>24</v>
      </c>
      <c r="I121" s="28" t="s">
        <v>153</v>
      </c>
      <c r="J121" s="27"/>
      <c r="K121" s="169">
        <f>K122</f>
        <v>410</v>
      </c>
    </row>
    <row r="122" spans="1:21" ht="33.75" customHeight="1" x14ac:dyDescent="0.25">
      <c r="A122" s="464"/>
      <c r="B122" s="466" t="s">
        <v>82</v>
      </c>
      <c r="C122" s="458">
        <v>992</v>
      </c>
      <c r="D122" s="459" t="s">
        <v>31</v>
      </c>
      <c r="E122" s="459" t="s">
        <v>27</v>
      </c>
      <c r="F122" s="460" t="s">
        <v>113</v>
      </c>
      <c r="G122" s="461" t="s">
        <v>96</v>
      </c>
      <c r="H122" s="461" t="s">
        <v>24</v>
      </c>
      <c r="I122" s="462" t="s">
        <v>153</v>
      </c>
      <c r="J122" s="459" t="s">
        <v>83</v>
      </c>
      <c r="K122" s="465">
        <v>410</v>
      </c>
      <c r="L122" s="509">
        <v>-290</v>
      </c>
    </row>
    <row r="123" spans="1:21" s="74" customFormat="1" ht="14.25" x14ac:dyDescent="0.2">
      <c r="A123" s="67"/>
      <c r="B123" s="293" t="s">
        <v>19</v>
      </c>
      <c r="C123" s="294">
        <v>992</v>
      </c>
      <c r="D123" s="115" t="s">
        <v>32</v>
      </c>
      <c r="E123" s="115" t="s">
        <v>24</v>
      </c>
      <c r="F123" s="295"/>
      <c r="G123" s="296"/>
      <c r="H123" s="296"/>
      <c r="I123" s="114"/>
      <c r="J123" s="115"/>
      <c r="K123" s="147">
        <f>K124</f>
        <v>5215.8</v>
      </c>
      <c r="L123" s="297"/>
      <c r="M123" s="233"/>
      <c r="N123" s="233"/>
    </row>
    <row r="124" spans="1:21" x14ac:dyDescent="0.25">
      <c r="A124" s="38"/>
      <c r="B124" s="293" t="s">
        <v>20</v>
      </c>
      <c r="C124" s="294">
        <v>992</v>
      </c>
      <c r="D124" s="115" t="s">
        <v>32</v>
      </c>
      <c r="E124" s="115" t="s">
        <v>23</v>
      </c>
      <c r="F124" s="295"/>
      <c r="G124" s="296"/>
      <c r="H124" s="296"/>
      <c r="I124" s="114"/>
      <c r="J124" s="115"/>
      <c r="K124" s="147">
        <f>K125+K132</f>
        <v>5215.8</v>
      </c>
      <c r="L124" s="235"/>
    </row>
    <row r="125" spans="1:21" ht="54.75" customHeight="1" x14ac:dyDescent="0.25">
      <c r="A125" s="38"/>
      <c r="B125" s="298" t="s">
        <v>173</v>
      </c>
      <c r="C125" s="168">
        <v>992</v>
      </c>
      <c r="D125" s="27" t="s">
        <v>32</v>
      </c>
      <c r="E125" s="27" t="s">
        <v>23</v>
      </c>
      <c r="F125" s="158" t="s">
        <v>29</v>
      </c>
      <c r="G125" s="160" t="s">
        <v>68</v>
      </c>
      <c r="H125" s="160" t="s">
        <v>24</v>
      </c>
      <c r="I125" s="28" t="s">
        <v>141</v>
      </c>
      <c r="J125" s="27"/>
      <c r="K125" s="169">
        <f>K129</f>
        <v>5186.2</v>
      </c>
      <c r="L125" s="235"/>
    </row>
    <row r="126" spans="1:21" ht="18" customHeight="1" x14ac:dyDescent="0.25">
      <c r="A126" s="38"/>
      <c r="B126" s="167" t="s">
        <v>197</v>
      </c>
      <c r="C126" s="168">
        <v>992</v>
      </c>
      <c r="D126" s="27" t="s">
        <v>32</v>
      </c>
      <c r="E126" s="27" t="s">
        <v>23</v>
      </c>
      <c r="F126" s="158" t="s">
        <v>29</v>
      </c>
      <c r="G126" s="160" t="s">
        <v>77</v>
      </c>
      <c r="H126" s="160" t="s">
        <v>24</v>
      </c>
      <c r="I126" s="28" t="s">
        <v>141</v>
      </c>
      <c r="J126" s="27"/>
      <c r="K126" s="169">
        <f>K129</f>
        <v>5186.2</v>
      </c>
      <c r="L126" s="235"/>
    </row>
    <row r="127" spans="1:21" ht="28.5" customHeight="1" x14ac:dyDescent="0.25">
      <c r="A127" s="38"/>
      <c r="B127" s="167" t="s">
        <v>119</v>
      </c>
      <c r="C127" s="168">
        <v>992</v>
      </c>
      <c r="D127" s="27" t="s">
        <v>32</v>
      </c>
      <c r="E127" s="27" t="s">
        <v>23</v>
      </c>
      <c r="F127" s="158" t="s">
        <v>29</v>
      </c>
      <c r="G127" s="160" t="s">
        <v>77</v>
      </c>
      <c r="H127" s="160" t="s">
        <v>31</v>
      </c>
      <c r="I127" s="28" t="s">
        <v>141</v>
      </c>
      <c r="J127" s="27"/>
      <c r="K127" s="169">
        <f>K129</f>
        <v>5186.2</v>
      </c>
      <c r="L127" s="235"/>
    </row>
    <row r="128" spans="1:21" ht="50.25" customHeight="1" x14ac:dyDescent="0.25">
      <c r="A128" s="38"/>
      <c r="B128" s="78" t="s">
        <v>198</v>
      </c>
      <c r="C128" s="39">
        <v>992</v>
      </c>
      <c r="D128" s="40" t="s">
        <v>32</v>
      </c>
      <c r="E128" s="40" t="s">
        <v>23</v>
      </c>
      <c r="F128" s="41" t="s">
        <v>29</v>
      </c>
      <c r="G128" s="42" t="s">
        <v>77</v>
      </c>
      <c r="H128" s="42" t="s">
        <v>31</v>
      </c>
      <c r="I128" s="43" t="s">
        <v>143</v>
      </c>
      <c r="J128" s="40"/>
      <c r="K128" s="112">
        <f>K129</f>
        <v>5186.2</v>
      </c>
    </row>
    <row r="129" spans="1:14" ht="48" customHeight="1" x14ac:dyDescent="0.25">
      <c r="A129" s="38"/>
      <c r="B129" s="510" t="s">
        <v>117</v>
      </c>
      <c r="C129" s="357">
        <v>992</v>
      </c>
      <c r="D129" s="358" t="s">
        <v>32</v>
      </c>
      <c r="E129" s="358" t="s">
        <v>23</v>
      </c>
      <c r="F129" s="359" t="s">
        <v>29</v>
      </c>
      <c r="G129" s="350" t="s">
        <v>77</v>
      </c>
      <c r="H129" s="350" t="s">
        <v>31</v>
      </c>
      <c r="I129" s="360" t="s">
        <v>143</v>
      </c>
      <c r="J129" s="358" t="s">
        <v>118</v>
      </c>
      <c r="K129" s="345">
        <v>5186.2</v>
      </c>
      <c r="L129" s="498"/>
    </row>
    <row r="130" spans="1:14" ht="28.5" customHeight="1" x14ac:dyDescent="0.25">
      <c r="A130" s="410"/>
      <c r="B130" s="510" t="s">
        <v>545</v>
      </c>
      <c r="C130" s="357">
        <v>992</v>
      </c>
      <c r="D130" s="358" t="s">
        <v>32</v>
      </c>
      <c r="E130" s="358" t="s">
        <v>23</v>
      </c>
      <c r="F130" s="359" t="s">
        <v>29</v>
      </c>
      <c r="G130" s="350" t="s">
        <v>77</v>
      </c>
      <c r="H130" s="350" t="s">
        <v>32</v>
      </c>
      <c r="I130" s="360" t="s">
        <v>69</v>
      </c>
      <c r="J130" s="358"/>
      <c r="K130" s="345">
        <f>K132</f>
        <v>29.6</v>
      </c>
      <c r="L130" s="498"/>
    </row>
    <row r="131" spans="1:14" ht="29.25" customHeight="1" x14ac:dyDescent="0.25">
      <c r="A131" s="410"/>
      <c r="B131" s="510" t="s">
        <v>546</v>
      </c>
      <c r="C131" s="357">
        <v>992</v>
      </c>
      <c r="D131" s="358" t="s">
        <v>32</v>
      </c>
      <c r="E131" s="358" t="s">
        <v>23</v>
      </c>
      <c r="F131" s="359" t="s">
        <v>29</v>
      </c>
      <c r="G131" s="350" t="s">
        <v>77</v>
      </c>
      <c r="H131" s="350" t="s">
        <v>32</v>
      </c>
      <c r="I131" s="360" t="s">
        <v>547</v>
      </c>
      <c r="J131" s="358"/>
      <c r="K131" s="345">
        <f>K132</f>
        <v>29.6</v>
      </c>
      <c r="L131" s="498"/>
    </row>
    <row r="132" spans="1:14" ht="33" customHeight="1" x14ac:dyDescent="0.25">
      <c r="A132" s="464"/>
      <c r="B132" s="466" t="s">
        <v>82</v>
      </c>
      <c r="C132" s="458">
        <v>992</v>
      </c>
      <c r="D132" s="459" t="s">
        <v>32</v>
      </c>
      <c r="E132" s="459" t="s">
        <v>23</v>
      </c>
      <c r="F132" s="460" t="s">
        <v>29</v>
      </c>
      <c r="G132" s="461" t="s">
        <v>77</v>
      </c>
      <c r="H132" s="461" t="s">
        <v>32</v>
      </c>
      <c r="I132" s="462" t="s">
        <v>547</v>
      </c>
      <c r="J132" s="459" t="s">
        <v>83</v>
      </c>
      <c r="K132" s="465">
        <v>29.6</v>
      </c>
      <c r="L132" s="498">
        <v>29.6</v>
      </c>
    </row>
    <row r="133" spans="1:14" s="74" customFormat="1" x14ac:dyDescent="0.25">
      <c r="A133" s="67"/>
      <c r="B133" s="82" t="s">
        <v>38</v>
      </c>
      <c r="C133" s="69">
        <v>992</v>
      </c>
      <c r="D133" s="70">
        <v>10</v>
      </c>
      <c r="E133" s="70" t="s">
        <v>24</v>
      </c>
      <c r="F133" s="71"/>
      <c r="G133" s="72"/>
      <c r="H133" s="42"/>
      <c r="I133" s="73"/>
      <c r="J133" s="70"/>
      <c r="K133" s="111">
        <f>K134+K139</f>
        <v>436.2</v>
      </c>
      <c r="L133" s="232"/>
      <c r="M133" s="233"/>
      <c r="N133" s="233"/>
    </row>
    <row r="134" spans="1:14" x14ac:dyDescent="0.25">
      <c r="A134" s="38"/>
      <c r="B134" s="113" t="s">
        <v>39</v>
      </c>
      <c r="C134" s="69">
        <v>992</v>
      </c>
      <c r="D134" s="70">
        <v>10</v>
      </c>
      <c r="E134" s="70" t="s">
        <v>23</v>
      </c>
      <c r="F134" s="71"/>
      <c r="G134" s="72"/>
      <c r="H134" s="42"/>
      <c r="I134" s="73"/>
      <c r="J134" s="70"/>
      <c r="K134" s="111">
        <f>K138</f>
        <v>416.2</v>
      </c>
    </row>
    <row r="135" spans="1:14" x14ac:dyDescent="0.25">
      <c r="A135" s="38"/>
      <c r="B135" s="78" t="s">
        <v>60</v>
      </c>
      <c r="C135" s="39">
        <v>992</v>
      </c>
      <c r="D135" s="40">
        <v>10</v>
      </c>
      <c r="E135" s="40" t="s">
        <v>23</v>
      </c>
      <c r="F135" s="41" t="s">
        <v>81</v>
      </c>
      <c r="G135" s="42" t="s">
        <v>68</v>
      </c>
      <c r="H135" s="42" t="s">
        <v>24</v>
      </c>
      <c r="I135" s="43" t="s">
        <v>141</v>
      </c>
      <c r="J135" s="40"/>
      <c r="K135" s="112">
        <f>K138</f>
        <v>416.2</v>
      </c>
    </row>
    <row r="136" spans="1:14" ht="30" x14ac:dyDescent="0.25">
      <c r="A136" s="38"/>
      <c r="B136" s="78" t="s">
        <v>50</v>
      </c>
      <c r="C136" s="39">
        <v>992</v>
      </c>
      <c r="D136" s="40">
        <v>10</v>
      </c>
      <c r="E136" s="40" t="s">
        <v>23</v>
      </c>
      <c r="F136" s="41" t="s">
        <v>81</v>
      </c>
      <c r="G136" s="42" t="s">
        <v>93</v>
      </c>
      <c r="H136" s="42" t="s">
        <v>24</v>
      </c>
      <c r="I136" s="43" t="s">
        <v>141</v>
      </c>
      <c r="J136" s="40"/>
      <c r="K136" s="112">
        <f>K138</f>
        <v>416.2</v>
      </c>
    </row>
    <row r="137" spans="1:14" x14ac:dyDescent="0.25">
      <c r="A137" s="38"/>
      <c r="B137" s="78" t="s">
        <v>120</v>
      </c>
      <c r="C137" s="39">
        <v>992</v>
      </c>
      <c r="D137" s="40">
        <v>10</v>
      </c>
      <c r="E137" s="40" t="s">
        <v>23</v>
      </c>
      <c r="F137" s="41" t="s">
        <v>81</v>
      </c>
      <c r="G137" s="42" t="s">
        <v>93</v>
      </c>
      <c r="H137" s="42" t="s">
        <v>24</v>
      </c>
      <c r="I137" s="43" t="s">
        <v>157</v>
      </c>
      <c r="J137" s="40"/>
      <c r="K137" s="112">
        <f>K138</f>
        <v>416.2</v>
      </c>
    </row>
    <row r="138" spans="1:14" ht="30" x14ac:dyDescent="0.25">
      <c r="A138" s="410"/>
      <c r="B138" s="511" t="s">
        <v>121</v>
      </c>
      <c r="C138" s="357">
        <v>992</v>
      </c>
      <c r="D138" s="358">
        <v>10</v>
      </c>
      <c r="E138" s="358" t="s">
        <v>23</v>
      </c>
      <c r="F138" s="359" t="s">
        <v>81</v>
      </c>
      <c r="G138" s="350" t="s">
        <v>93</v>
      </c>
      <c r="H138" s="350" t="s">
        <v>24</v>
      </c>
      <c r="I138" s="360" t="s">
        <v>157</v>
      </c>
      <c r="J138" s="358" t="s">
        <v>122</v>
      </c>
      <c r="K138" s="345">
        <v>416.2</v>
      </c>
      <c r="L138" s="498"/>
    </row>
    <row r="139" spans="1:14" s="74" customFormat="1" ht="24" customHeight="1" x14ac:dyDescent="0.2">
      <c r="A139" s="67"/>
      <c r="B139" s="82" t="s">
        <v>123</v>
      </c>
      <c r="C139" s="69">
        <v>992</v>
      </c>
      <c r="D139" s="70" t="s">
        <v>102</v>
      </c>
      <c r="E139" s="70" t="s">
        <v>27</v>
      </c>
      <c r="F139" s="71"/>
      <c r="G139" s="72"/>
      <c r="H139" s="72"/>
      <c r="I139" s="73"/>
      <c r="J139" s="70"/>
      <c r="K139" s="111">
        <f>K142</f>
        <v>20</v>
      </c>
      <c r="L139" s="232"/>
      <c r="M139" s="233"/>
      <c r="N139" s="233"/>
    </row>
    <row r="140" spans="1:14" ht="29.25" customHeight="1" x14ac:dyDescent="0.25">
      <c r="A140" s="38"/>
      <c r="B140" s="44" t="s">
        <v>175</v>
      </c>
      <c r="C140" s="39">
        <v>992</v>
      </c>
      <c r="D140" s="40" t="s">
        <v>102</v>
      </c>
      <c r="E140" s="40" t="s">
        <v>27</v>
      </c>
      <c r="F140" s="41" t="s">
        <v>40</v>
      </c>
      <c r="G140" s="42" t="s">
        <v>77</v>
      </c>
      <c r="H140" s="42" t="s">
        <v>24</v>
      </c>
      <c r="I140" s="43" t="s">
        <v>141</v>
      </c>
      <c r="J140" s="40"/>
      <c r="K140" s="112">
        <f>K142</f>
        <v>20</v>
      </c>
    </row>
    <row r="141" spans="1:14" ht="31.5" customHeight="1" x14ac:dyDescent="0.25">
      <c r="A141" s="38"/>
      <c r="B141" s="44" t="s">
        <v>175</v>
      </c>
      <c r="C141" s="39">
        <v>992</v>
      </c>
      <c r="D141" s="40" t="s">
        <v>102</v>
      </c>
      <c r="E141" s="40" t="s">
        <v>27</v>
      </c>
      <c r="F141" s="41" t="s">
        <v>40</v>
      </c>
      <c r="G141" s="42" t="s">
        <v>77</v>
      </c>
      <c r="H141" s="42" t="s">
        <v>24</v>
      </c>
      <c r="I141" s="43" t="s">
        <v>167</v>
      </c>
      <c r="J141" s="40"/>
      <c r="K141" s="112">
        <f>K142</f>
        <v>20</v>
      </c>
    </row>
    <row r="142" spans="1:14" ht="48" customHeight="1" x14ac:dyDescent="0.25">
      <c r="A142" s="38"/>
      <c r="B142" s="44" t="s">
        <v>117</v>
      </c>
      <c r="C142" s="39">
        <v>992</v>
      </c>
      <c r="D142" s="40" t="s">
        <v>102</v>
      </c>
      <c r="E142" s="40" t="s">
        <v>27</v>
      </c>
      <c r="F142" s="41" t="s">
        <v>40</v>
      </c>
      <c r="G142" s="42" t="s">
        <v>77</v>
      </c>
      <c r="H142" s="42" t="s">
        <v>24</v>
      </c>
      <c r="I142" s="43" t="s">
        <v>167</v>
      </c>
      <c r="J142" s="40" t="s">
        <v>118</v>
      </c>
      <c r="K142" s="112">
        <v>20</v>
      </c>
    </row>
    <row r="143" spans="1:14" s="74" customFormat="1" x14ac:dyDescent="0.25">
      <c r="A143" s="67"/>
      <c r="B143" s="82" t="s">
        <v>275</v>
      </c>
      <c r="C143" s="69">
        <v>992</v>
      </c>
      <c r="D143" s="70">
        <v>11</v>
      </c>
      <c r="E143" s="70" t="s">
        <v>24</v>
      </c>
      <c r="F143" s="71"/>
      <c r="G143" s="72"/>
      <c r="H143" s="42"/>
      <c r="I143" s="73"/>
      <c r="J143" s="70"/>
      <c r="K143" s="111">
        <f>K148</f>
        <v>263.60000000000002</v>
      </c>
      <c r="L143" s="232"/>
      <c r="M143" s="233"/>
      <c r="N143" s="233"/>
    </row>
    <row r="144" spans="1:14" x14ac:dyDescent="0.25">
      <c r="A144" s="38"/>
      <c r="B144" s="82" t="s">
        <v>43</v>
      </c>
      <c r="C144" s="69">
        <v>992</v>
      </c>
      <c r="D144" s="70">
        <v>11</v>
      </c>
      <c r="E144" s="70" t="s">
        <v>25</v>
      </c>
      <c r="F144" s="41" t="s">
        <v>32</v>
      </c>
      <c r="G144" s="42" t="s">
        <v>77</v>
      </c>
      <c r="H144" s="42" t="s">
        <v>24</v>
      </c>
      <c r="I144" s="43" t="s">
        <v>141</v>
      </c>
      <c r="J144" s="70"/>
      <c r="K144" s="111">
        <f>K143</f>
        <v>263.60000000000002</v>
      </c>
    </row>
    <row r="145" spans="1:256" ht="60" x14ac:dyDescent="0.25">
      <c r="A145" s="38"/>
      <c r="B145" s="44" t="s">
        <v>415</v>
      </c>
      <c r="C145" s="39">
        <v>992</v>
      </c>
      <c r="D145" s="40">
        <v>11</v>
      </c>
      <c r="E145" s="40" t="s">
        <v>25</v>
      </c>
      <c r="F145" s="41" t="s">
        <v>32</v>
      </c>
      <c r="G145" s="42" t="s">
        <v>77</v>
      </c>
      <c r="H145" s="42" t="s">
        <v>24</v>
      </c>
      <c r="I145" s="43" t="s">
        <v>141</v>
      </c>
      <c r="J145" s="40"/>
      <c r="K145" s="112">
        <f>K143</f>
        <v>263.60000000000002</v>
      </c>
    </row>
    <row r="146" spans="1:256" ht="32.25" customHeight="1" x14ac:dyDescent="0.25">
      <c r="A146" s="38"/>
      <c r="B146" s="44" t="s">
        <v>280</v>
      </c>
      <c r="C146" s="39">
        <v>992</v>
      </c>
      <c r="D146" s="40" t="s">
        <v>42</v>
      </c>
      <c r="E146" s="40" t="s">
        <v>25</v>
      </c>
      <c r="F146" s="41" t="s">
        <v>32</v>
      </c>
      <c r="G146" s="42" t="s">
        <v>77</v>
      </c>
      <c r="H146" s="42" t="s">
        <v>24</v>
      </c>
      <c r="I146" s="43" t="s">
        <v>141</v>
      </c>
      <c r="J146" s="40"/>
      <c r="K146" s="112">
        <f>K143</f>
        <v>263.60000000000002</v>
      </c>
    </row>
    <row r="147" spans="1:256" ht="33" customHeight="1" x14ac:dyDescent="0.25">
      <c r="A147" s="38"/>
      <c r="B147" s="78" t="s">
        <v>124</v>
      </c>
      <c r="C147" s="39">
        <v>992</v>
      </c>
      <c r="D147" s="40" t="s">
        <v>42</v>
      </c>
      <c r="E147" s="40" t="s">
        <v>25</v>
      </c>
      <c r="F147" s="41" t="s">
        <v>32</v>
      </c>
      <c r="G147" s="42" t="s">
        <v>77</v>
      </c>
      <c r="H147" s="42" t="s">
        <v>27</v>
      </c>
      <c r="I147" s="43" t="s">
        <v>144</v>
      </c>
      <c r="J147" s="40"/>
      <c r="K147" s="112">
        <f>K143</f>
        <v>263.60000000000002</v>
      </c>
    </row>
    <row r="148" spans="1:256" ht="81" customHeight="1" x14ac:dyDescent="0.25">
      <c r="A148" s="410"/>
      <c r="B148" s="497" t="s">
        <v>78</v>
      </c>
      <c r="C148" s="357">
        <v>992</v>
      </c>
      <c r="D148" s="358" t="s">
        <v>42</v>
      </c>
      <c r="E148" s="358" t="s">
        <v>25</v>
      </c>
      <c r="F148" s="359" t="s">
        <v>32</v>
      </c>
      <c r="G148" s="350" t="s">
        <v>77</v>
      </c>
      <c r="H148" s="350" t="s">
        <v>27</v>
      </c>
      <c r="I148" s="360" t="s">
        <v>144</v>
      </c>
      <c r="J148" s="358" t="s">
        <v>79</v>
      </c>
      <c r="K148" s="345">
        <v>263.60000000000002</v>
      </c>
      <c r="L148" s="498"/>
    </row>
    <row r="149" spans="1:256" s="74" customFormat="1" ht="24" customHeight="1" x14ac:dyDescent="0.2">
      <c r="A149" s="67"/>
      <c r="B149" s="82" t="s">
        <v>44</v>
      </c>
      <c r="C149" s="69">
        <v>992</v>
      </c>
      <c r="D149" s="70" t="s">
        <v>40</v>
      </c>
      <c r="E149" s="70" t="s">
        <v>24</v>
      </c>
      <c r="F149" s="71"/>
      <c r="G149" s="72"/>
      <c r="H149" s="72"/>
      <c r="I149" s="73"/>
      <c r="J149" s="70"/>
      <c r="K149" s="111">
        <f>K154</f>
        <v>150</v>
      </c>
      <c r="L149" s="232"/>
      <c r="M149" s="233"/>
      <c r="N149" s="233"/>
    </row>
    <row r="150" spans="1:256" x14ac:dyDescent="0.25">
      <c r="A150" s="38"/>
      <c r="B150" s="82" t="s">
        <v>45</v>
      </c>
      <c r="C150" s="69">
        <v>992</v>
      </c>
      <c r="D150" s="70" t="s">
        <v>40</v>
      </c>
      <c r="E150" s="70" t="s">
        <v>25</v>
      </c>
      <c r="F150" s="71"/>
      <c r="G150" s="72"/>
      <c r="H150" s="72"/>
      <c r="I150" s="73"/>
      <c r="J150" s="70"/>
      <c r="K150" s="111">
        <f>K154</f>
        <v>150</v>
      </c>
    </row>
    <row r="151" spans="1:256" ht="60" x14ac:dyDescent="0.25">
      <c r="A151" s="38"/>
      <c r="B151" s="84" t="s">
        <v>127</v>
      </c>
      <c r="C151" s="39">
        <v>992</v>
      </c>
      <c r="D151" s="40" t="s">
        <v>40</v>
      </c>
      <c r="E151" s="40" t="s">
        <v>25</v>
      </c>
      <c r="F151" s="41" t="s">
        <v>103</v>
      </c>
      <c r="G151" s="42" t="s">
        <v>68</v>
      </c>
      <c r="H151" s="42" t="s">
        <v>24</v>
      </c>
      <c r="I151" s="43" t="s">
        <v>141</v>
      </c>
      <c r="J151" s="40"/>
      <c r="K151" s="112">
        <f>K154</f>
        <v>150</v>
      </c>
    </row>
    <row r="152" spans="1:256" ht="30" customHeight="1" x14ac:dyDescent="0.25">
      <c r="A152" s="38"/>
      <c r="B152" s="44" t="s">
        <v>125</v>
      </c>
      <c r="C152" s="39">
        <v>992</v>
      </c>
      <c r="D152" s="40" t="s">
        <v>40</v>
      </c>
      <c r="E152" s="40" t="s">
        <v>25</v>
      </c>
      <c r="F152" s="41" t="s">
        <v>103</v>
      </c>
      <c r="G152" s="42" t="s">
        <v>77</v>
      </c>
      <c r="H152" s="42" t="s">
        <v>24</v>
      </c>
      <c r="I152" s="43" t="s">
        <v>141</v>
      </c>
      <c r="J152" s="40"/>
      <c r="K152" s="112">
        <f>K153</f>
        <v>150</v>
      </c>
    </row>
    <row r="153" spans="1:256" ht="33" customHeight="1" x14ac:dyDescent="0.25">
      <c r="A153" s="38"/>
      <c r="B153" s="78" t="s">
        <v>59</v>
      </c>
      <c r="C153" s="39">
        <v>992</v>
      </c>
      <c r="D153" s="40" t="s">
        <v>40</v>
      </c>
      <c r="E153" s="40" t="s">
        <v>25</v>
      </c>
      <c r="F153" s="41" t="s">
        <v>103</v>
      </c>
      <c r="G153" s="42" t="s">
        <v>77</v>
      </c>
      <c r="H153" s="42" t="s">
        <v>24</v>
      </c>
      <c r="I153" s="43" t="s">
        <v>147</v>
      </c>
      <c r="J153" s="40"/>
      <c r="K153" s="112">
        <f>K154</f>
        <v>150</v>
      </c>
    </row>
    <row r="154" spans="1:256" ht="30" x14ac:dyDescent="0.25">
      <c r="A154" s="38"/>
      <c r="B154" s="84" t="s">
        <v>82</v>
      </c>
      <c r="C154" s="39">
        <v>992</v>
      </c>
      <c r="D154" s="40" t="s">
        <v>40</v>
      </c>
      <c r="E154" s="40" t="s">
        <v>25</v>
      </c>
      <c r="F154" s="41" t="s">
        <v>103</v>
      </c>
      <c r="G154" s="42" t="s">
        <v>77</v>
      </c>
      <c r="H154" s="42" t="s">
        <v>24</v>
      </c>
      <c r="I154" s="43" t="s">
        <v>147</v>
      </c>
      <c r="J154" s="40" t="s">
        <v>83</v>
      </c>
      <c r="K154" s="112">
        <v>150</v>
      </c>
    </row>
    <row r="155" spans="1:256" s="180" customFormat="1" ht="36" customHeight="1" x14ac:dyDescent="0.25">
      <c r="A155" s="181"/>
      <c r="B155" s="182" t="s">
        <v>178</v>
      </c>
      <c r="C155" s="183">
        <v>992</v>
      </c>
      <c r="D155" s="184" t="s">
        <v>41</v>
      </c>
      <c r="E155" s="185" t="s">
        <v>24</v>
      </c>
      <c r="F155" s="186"/>
      <c r="G155" s="187"/>
      <c r="H155" s="187"/>
      <c r="I155" s="188"/>
      <c r="J155" s="189"/>
      <c r="K155" s="190">
        <f>K160</f>
        <v>0</v>
      </c>
      <c r="L155" s="241"/>
      <c r="M155" s="242"/>
      <c r="N155" s="242"/>
      <c r="O155" s="191"/>
      <c r="P155" s="191"/>
      <c r="Q155" s="191"/>
      <c r="R155" s="191"/>
      <c r="S155" s="191"/>
      <c r="T155" s="191"/>
      <c r="U155" s="191"/>
      <c r="V155" s="191"/>
      <c r="W155" s="191"/>
      <c r="X155" s="191"/>
      <c r="Y155" s="191"/>
      <c r="Z155" s="191"/>
      <c r="AA155" s="191"/>
      <c r="AB155" s="191"/>
      <c r="AC155" s="191"/>
      <c r="AD155" s="191"/>
      <c r="AE155" s="191"/>
      <c r="AF155" s="191"/>
      <c r="AG155" s="191"/>
      <c r="AH155" s="191"/>
      <c r="AI155" s="191"/>
      <c r="AJ155" s="191"/>
      <c r="AK155" s="191"/>
      <c r="AL155" s="191"/>
      <c r="AM155" s="191"/>
      <c r="AN155" s="191"/>
      <c r="AO155" s="191"/>
      <c r="AP155" s="191"/>
      <c r="AQ155" s="191"/>
      <c r="AR155" s="191"/>
      <c r="AS155" s="191"/>
      <c r="AT155" s="191"/>
      <c r="AU155" s="191"/>
      <c r="AV155" s="191"/>
      <c r="AW155" s="191"/>
      <c r="AX155" s="191"/>
      <c r="AY155" s="191"/>
      <c r="AZ155" s="191"/>
      <c r="BA155" s="191"/>
      <c r="BB155" s="191"/>
      <c r="BC155" s="191"/>
      <c r="BD155" s="191"/>
      <c r="BE155" s="191"/>
      <c r="BF155" s="191"/>
      <c r="BG155" s="191"/>
      <c r="BH155" s="191"/>
      <c r="BI155" s="191"/>
      <c r="BJ155" s="191"/>
      <c r="BK155" s="191"/>
      <c r="BL155" s="191"/>
      <c r="BM155" s="191"/>
      <c r="BN155" s="191"/>
      <c r="BO155" s="191"/>
      <c r="BP155" s="191"/>
      <c r="BQ155" s="191"/>
      <c r="BR155" s="191"/>
      <c r="BS155" s="191"/>
      <c r="BT155" s="191"/>
      <c r="BU155" s="191"/>
      <c r="BV155" s="191"/>
      <c r="BW155" s="191"/>
      <c r="BX155" s="191"/>
      <c r="BY155" s="191"/>
      <c r="BZ155" s="191"/>
      <c r="CA155" s="191"/>
      <c r="CB155" s="191"/>
      <c r="CC155" s="191"/>
      <c r="CD155" s="191"/>
      <c r="CE155" s="191"/>
      <c r="CF155" s="191"/>
      <c r="CG155" s="191"/>
      <c r="CH155" s="191"/>
      <c r="CI155" s="191"/>
      <c r="CJ155" s="191"/>
      <c r="CK155" s="191"/>
      <c r="CL155" s="191"/>
      <c r="CM155" s="191"/>
      <c r="CN155" s="191"/>
      <c r="CO155" s="191"/>
      <c r="CP155" s="191"/>
      <c r="CQ155" s="191"/>
      <c r="CR155" s="191"/>
      <c r="CS155" s="191"/>
      <c r="CT155" s="191"/>
      <c r="CU155" s="191"/>
      <c r="CV155" s="191"/>
      <c r="CW155" s="191"/>
      <c r="CX155" s="191"/>
      <c r="CY155" s="191"/>
      <c r="CZ155" s="191"/>
      <c r="DA155" s="191"/>
      <c r="DB155" s="191"/>
      <c r="DC155" s="191"/>
      <c r="DD155" s="191"/>
      <c r="DE155" s="191"/>
      <c r="DF155" s="191"/>
      <c r="DG155" s="191"/>
      <c r="DH155" s="191"/>
      <c r="DI155" s="191"/>
      <c r="DJ155" s="191"/>
      <c r="DK155" s="191"/>
      <c r="DL155" s="191"/>
      <c r="DM155" s="191"/>
      <c r="DN155" s="191"/>
      <c r="DO155" s="191"/>
      <c r="DP155" s="191"/>
      <c r="DQ155" s="191"/>
      <c r="DR155" s="191"/>
      <c r="DS155" s="191"/>
      <c r="DT155" s="191"/>
      <c r="DU155" s="191"/>
      <c r="DV155" s="191"/>
      <c r="DW155" s="191"/>
      <c r="DX155" s="191"/>
      <c r="DY155" s="191"/>
      <c r="DZ155" s="191"/>
      <c r="EA155" s="191"/>
      <c r="EB155" s="191"/>
      <c r="EC155" s="191"/>
      <c r="ED155" s="191"/>
      <c r="EE155" s="191"/>
      <c r="EF155" s="191"/>
      <c r="EG155" s="191"/>
      <c r="EH155" s="191"/>
      <c r="EI155" s="191"/>
      <c r="EJ155" s="191"/>
      <c r="EK155" s="191"/>
      <c r="EL155" s="191"/>
      <c r="EM155" s="191"/>
      <c r="EN155" s="191"/>
      <c r="EO155" s="191"/>
      <c r="EP155" s="191"/>
      <c r="EQ155" s="191"/>
      <c r="ER155" s="191"/>
      <c r="ES155" s="191"/>
      <c r="ET155" s="191"/>
      <c r="EU155" s="191"/>
      <c r="EV155" s="191"/>
      <c r="EW155" s="191"/>
      <c r="EX155" s="191"/>
      <c r="EY155" s="191"/>
      <c r="EZ155" s="191"/>
      <c r="FA155" s="191"/>
      <c r="FB155" s="191"/>
      <c r="FC155" s="191"/>
      <c r="FD155" s="191"/>
      <c r="FE155" s="191"/>
      <c r="FF155" s="191"/>
      <c r="FG155" s="191"/>
      <c r="FH155" s="191"/>
      <c r="FI155" s="191"/>
      <c r="FJ155" s="191"/>
      <c r="FK155" s="191"/>
      <c r="FL155" s="191"/>
      <c r="FM155" s="191"/>
      <c r="FN155" s="191"/>
      <c r="FO155" s="191"/>
      <c r="FP155" s="191"/>
      <c r="FQ155" s="191"/>
      <c r="FR155" s="191"/>
      <c r="FS155" s="191"/>
      <c r="FT155" s="191"/>
      <c r="FU155" s="191"/>
      <c r="FV155" s="191"/>
      <c r="FW155" s="191"/>
      <c r="FX155" s="191"/>
      <c r="FY155" s="191"/>
      <c r="FZ155" s="191"/>
      <c r="GA155" s="191"/>
      <c r="GB155" s="191"/>
      <c r="GC155" s="191"/>
      <c r="GD155" s="191"/>
      <c r="GE155" s="191"/>
      <c r="GF155" s="191"/>
      <c r="GG155" s="191"/>
      <c r="GH155" s="191"/>
      <c r="GI155" s="191"/>
      <c r="GJ155" s="191"/>
      <c r="GK155" s="191"/>
      <c r="GL155" s="191"/>
      <c r="GM155" s="191"/>
      <c r="GN155" s="191"/>
      <c r="GO155" s="191"/>
      <c r="GP155" s="191"/>
      <c r="GQ155" s="191"/>
      <c r="GR155" s="191"/>
      <c r="GS155" s="191"/>
      <c r="GT155" s="191"/>
      <c r="GU155" s="191"/>
      <c r="GV155" s="191"/>
      <c r="GW155" s="191"/>
      <c r="GX155" s="191"/>
      <c r="GY155" s="191"/>
      <c r="GZ155" s="191"/>
      <c r="HA155" s="191"/>
      <c r="HB155" s="191"/>
      <c r="HC155" s="191"/>
      <c r="HD155" s="191"/>
      <c r="HE155" s="191"/>
      <c r="HF155" s="191"/>
      <c r="HG155" s="191"/>
      <c r="HH155" s="191"/>
      <c r="HI155" s="191"/>
      <c r="HJ155" s="191"/>
      <c r="HK155" s="191"/>
      <c r="HL155" s="191"/>
      <c r="HM155" s="191"/>
      <c r="HN155" s="191"/>
      <c r="HO155" s="191"/>
      <c r="HP155" s="191"/>
      <c r="HQ155" s="191"/>
      <c r="HR155" s="191"/>
      <c r="HS155" s="191"/>
      <c r="HT155" s="191"/>
      <c r="HU155" s="191"/>
      <c r="HV155" s="191"/>
      <c r="HW155" s="191"/>
      <c r="HX155" s="191"/>
      <c r="HY155" s="191"/>
      <c r="HZ155" s="191"/>
      <c r="IA155" s="191"/>
      <c r="IB155" s="191"/>
      <c r="IC155" s="191"/>
      <c r="ID155" s="191"/>
      <c r="IE155" s="191"/>
      <c r="IF155" s="191"/>
      <c r="IG155" s="191"/>
      <c r="IH155" s="191"/>
      <c r="II155" s="191"/>
      <c r="IJ155" s="191"/>
      <c r="IK155" s="191"/>
      <c r="IL155" s="191"/>
      <c r="IM155" s="191"/>
      <c r="IN155" s="191"/>
      <c r="IO155" s="191"/>
      <c r="IP155" s="191"/>
      <c r="IQ155" s="191"/>
      <c r="IR155" s="191"/>
      <c r="IS155" s="191"/>
      <c r="IT155" s="191"/>
      <c r="IU155" s="191"/>
      <c r="IV155" s="191"/>
    </row>
    <row r="156" spans="1:256" customFormat="1" ht="31.5" customHeight="1" x14ac:dyDescent="0.25">
      <c r="A156" s="192"/>
      <c r="B156" s="245" t="s">
        <v>178</v>
      </c>
      <c r="C156" s="194">
        <v>992</v>
      </c>
      <c r="D156" s="195" t="s">
        <v>41</v>
      </c>
      <c r="E156" s="196" t="s">
        <v>23</v>
      </c>
      <c r="F156" s="197"/>
      <c r="G156" s="198"/>
      <c r="H156" s="198"/>
      <c r="I156" s="199"/>
      <c r="J156" s="200"/>
      <c r="K156" s="201">
        <f>K159</f>
        <v>0</v>
      </c>
      <c r="L156" s="243"/>
      <c r="M156" s="244"/>
      <c r="N156" s="244"/>
      <c r="O156" s="202"/>
      <c r="P156" s="202"/>
      <c r="Q156" s="202"/>
      <c r="R156" s="202"/>
      <c r="S156" s="202"/>
      <c r="T156" s="202"/>
      <c r="U156" s="202"/>
      <c r="V156" s="202"/>
      <c r="W156" s="202"/>
      <c r="X156" s="202"/>
      <c r="Y156" s="202"/>
      <c r="Z156" s="202"/>
      <c r="AA156" s="202"/>
      <c r="AB156" s="202"/>
      <c r="AC156" s="202"/>
      <c r="AD156" s="202"/>
      <c r="AE156" s="202"/>
      <c r="AF156" s="202"/>
      <c r="AG156" s="202"/>
      <c r="AH156" s="202"/>
      <c r="AI156" s="202"/>
      <c r="AJ156" s="202"/>
      <c r="AK156" s="202"/>
      <c r="AL156" s="202"/>
      <c r="AM156" s="202"/>
      <c r="AN156" s="202"/>
      <c r="AO156" s="202"/>
      <c r="AP156" s="202"/>
      <c r="AQ156" s="202"/>
      <c r="AR156" s="202"/>
      <c r="AS156" s="202"/>
      <c r="AT156" s="202"/>
      <c r="AU156" s="202"/>
      <c r="AV156" s="202"/>
      <c r="AW156" s="202"/>
      <c r="AX156" s="202"/>
      <c r="AY156" s="202"/>
      <c r="AZ156" s="202"/>
      <c r="BA156" s="202"/>
      <c r="BB156" s="202"/>
      <c r="BC156" s="202"/>
      <c r="BD156" s="202"/>
      <c r="BE156" s="202"/>
      <c r="BF156" s="202"/>
      <c r="BG156" s="202"/>
      <c r="BH156" s="202"/>
      <c r="BI156" s="202"/>
      <c r="BJ156" s="202"/>
      <c r="BK156" s="202"/>
      <c r="BL156" s="202"/>
      <c r="BM156" s="202"/>
      <c r="BN156" s="202"/>
      <c r="BO156" s="202"/>
      <c r="BP156" s="202"/>
      <c r="BQ156" s="202"/>
      <c r="BR156" s="202"/>
      <c r="BS156" s="202"/>
      <c r="BT156" s="202"/>
      <c r="BU156" s="202"/>
      <c r="BV156" s="202"/>
      <c r="BW156" s="202"/>
      <c r="BX156" s="202"/>
      <c r="BY156" s="202"/>
      <c r="BZ156" s="202"/>
      <c r="CA156" s="202"/>
      <c r="CB156" s="202"/>
      <c r="CC156" s="202"/>
      <c r="CD156" s="202"/>
      <c r="CE156" s="202"/>
      <c r="CF156" s="202"/>
      <c r="CG156" s="202"/>
      <c r="CH156" s="202"/>
      <c r="CI156" s="202"/>
      <c r="CJ156" s="202"/>
      <c r="CK156" s="202"/>
      <c r="CL156" s="202"/>
      <c r="CM156" s="202"/>
      <c r="CN156" s="202"/>
      <c r="CO156" s="202"/>
      <c r="CP156" s="202"/>
      <c r="CQ156" s="202"/>
      <c r="CR156" s="202"/>
      <c r="CS156" s="202"/>
      <c r="CT156" s="202"/>
      <c r="CU156" s="202"/>
      <c r="CV156" s="202"/>
      <c r="CW156" s="202"/>
      <c r="CX156" s="202"/>
      <c r="CY156" s="202"/>
      <c r="CZ156" s="202"/>
      <c r="DA156" s="202"/>
      <c r="DB156" s="202"/>
      <c r="DC156" s="202"/>
      <c r="DD156" s="202"/>
      <c r="DE156" s="202"/>
      <c r="DF156" s="202"/>
      <c r="DG156" s="202"/>
      <c r="DH156" s="202"/>
      <c r="DI156" s="202"/>
      <c r="DJ156" s="202"/>
      <c r="DK156" s="202"/>
      <c r="DL156" s="202"/>
      <c r="DM156" s="202"/>
      <c r="DN156" s="202"/>
      <c r="DO156" s="202"/>
      <c r="DP156" s="202"/>
      <c r="DQ156" s="202"/>
      <c r="DR156" s="202"/>
      <c r="DS156" s="202"/>
      <c r="DT156" s="202"/>
      <c r="DU156" s="202"/>
      <c r="DV156" s="202"/>
      <c r="DW156" s="202"/>
      <c r="DX156" s="202"/>
      <c r="DY156" s="202"/>
      <c r="DZ156" s="202"/>
      <c r="EA156" s="202"/>
      <c r="EB156" s="202"/>
      <c r="EC156" s="202"/>
      <c r="ED156" s="202"/>
      <c r="EE156" s="202"/>
      <c r="EF156" s="202"/>
      <c r="EG156" s="202"/>
      <c r="EH156" s="202"/>
      <c r="EI156" s="202"/>
      <c r="EJ156" s="202"/>
      <c r="EK156" s="202"/>
      <c r="EL156" s="202"/>
      <c r="EM156" s="202"/>
      <c r="EN156" s="202"/>
      <c r="EO156" s="202"/>
      <c r="EP156" s="202"/>
      <c r="EQ156" s="202"/>
      <c r="ER156" s="202"/>
      <c r="ES156" s="202"/>
      <c r="ET156" s="202"/>
      <c r="EU156" s="202"/>
      <c r="EV156" s="202"/>
      <c r="EW156" s="202"/>
      <c r="EX156" s="202"/>
      <c r="EY156" s="202"/>
      <c r="EZ156" s="202"/>
      <c r="FA156" s="202"/>
      <c r="FB156" s="202"/>
      <c r="FC156" s="202"/>
      <c r="FD156" s="202"/>
      <c r="FE156" s="202"/>
      <c r="FF156" s="202"/>
      <c r="FG156" s="202"/>
      <c r="FH156" s="202"/>
      <c r="FI156" s="202"/>
      <c r="FJ156" s="202"/>
      <c r="FK156" s="202"/>
      <c r="FL156" s="202"/>
      <c r="FM156" s="202"/>
      <c r="FN156" s="202"/>
      <c r="FO156" s="202"/>
      <c r="FP156" s="202"/>
      <c r="FQ156" s="202"/>
      <c r="FR156" s="202"/>
      <c r="FS156" s="202"/>
      <c r="FT156" s="202"/>
      <c r="FU156" s="202"/>
      <c r="FV156" s="202"/>
      <c r="FW156" s="202"/>
      <c r="FX156" s="202"/>
      <c r="FY156" s="202"/>
      <c r="FZ156" s="202"/>
      <c r="GA156" s="202"/>
      <c r="GB156" s="202"/>
      <c r="GC156" s="202"/>
      <c r="GD156" s="202"/>
      <c r="GE156" s="202"/>
      <c r="GF156" s="202"/>
      <c r="GG156" s="202"/>
      <c r="GH156" s="202"/>
      <c r="GI156" s="202"/>
      <c r="GJ156" s="202"/>
      <c r="GK156" s="202"/>
      <c r="GL156" s="202"/>
      <c r="GM156" s="202"/>
      <c r="GN156" s="202"/>
      <c r="GO156" s="202"/>
      <c r="GP156" s="202"/>
      <c r="GQ156" s="202"/>
      <c r="GR156" s="202"/>
      <c r="GS156" s="202"/>
      <c r="GT156" s="202"/>
      <c r="GU156" s="202"/>
      <c r="GV156" s="202"/>
      <c r="GW156" s="202"/>
      <c r="GX156" s="202"/>
      <c r="GY156" s="202"/>
      <c r="GZ156" s="202"/>
      <c r="HA156" s="202"/>
      <c r="HB156" s="202"/>
      <c r="HC156" s="202"/>
      <c r="HD156" s="202"/>
      <c r="HE156" s="202"/>
      <c r="HF156" s="202"/>
      <c r="HG156" s="202"/>
      <c r="HH156" s="202"/>
      <c r="HI156" s="202"/>
      <c r="HJ156" s="202"/>
      <c r="HK156" s="202"/>
      <c r="HL156" s="202"/>
      <c r="HM156" s="202"/>
      <c r="HN156" s="202"/>
      <c r="HO156" s="202"/>
      <c r="HP156" s="202"/>
      <c r="HQ156" s="202"/>
      <c r="HR156" s="202"/>
      <c r="HS156" s="202"/>
      <c r="HT156" s="202"/>
      <c r="HU156" s="202"/>
      <c r="HV156" s="202"/>
      <c r="HW156" s="202"/>
      <c r="HX156" s="202"/>
      <c r="HY156" s="202"/>
      <c r="HZ156" s="202"/>
      <c r="IA156" s="202"/>
      <c r="IB156" s="202"/>
      <c r="IC156" s="202"/>
      <c r="ID156" s="202"/>
      <c r="IE156" s="202"/>
      <c r="IF156" s="202"/>
      <c r="IG156" s="202"/>
      <c r="IH156" s="202"/>
      <c r="II156" s="202"/>
      <c r="IJ156" s="202"/>
      <c r="IK156" s="202"/>
      <c r="IL156" s="202"/>
      <c r="IM156" s="202"/>
      <c r="IN156" s="202"/>
      <c r="IO156" s="202"/>
      <c r="IP156" s="202"/>
      <c r="IQ156" s="202"/>
      <c r="IR156" s="202"/>
      <c r="IS156" s="202"/>
      <c r="IT156" s="202"/>
      <c r="IU156" s="202"/>
      <c r="IV156" s="202"/>
    </row>
    <row r="157" spans="1:256" customFormat="1" ht="33.75" customHeight="1" x14ac:dyDescent="0.25">
      <c r="A157" s="192"/>
      <c r="B157" s="193" t="s">
        <v>177</v>
      </c>
      <c r="C157" s="194">
        <v>992</v>
      </c>
      <c r="D157" s="195" t="s">
        <v>41</v>
      </c>
      <c r="E157" s="196" t="s">
        <v>23</v>
      </c>
      <c r="F157" s="197" t="s">
        <v>179</v>
      </c>
      <c r="G157" s="198" t="s">
        <v>68</v>
      </c>
      <c r="H157" s="198" t="s">
        <v>24</v>
      </c>
      <c r="I157" s="199" t="s">
        <v>141</v>
      </c>
      <c r="J157" s="200"/>
      <c r="K157" s="201">
        <f>K160</f>
        <v>0</v>
      </c>
      <c r="L157" s="243"/>
      <c r="M157" s="244"/>
      <c r="N157" s="244"/>
      <c r="O157" s="202"/>
      <c r="P157" s="202"/>
      <c r="Q157" s="202"/>
      <c r="R157" s="202"/>
      <c r="S157" s="202"/>
      <c r="T157" s="202"/>
      <c r="U157" s="202"/>
      <c r="V157" s="202"/>
      <c r="W157" s="202"/>
      <c r="X157" s="202"/>
      <c r="Y157" s="202"/>
      <c r="Z157" s="202"/>
      <c r="AA157" s="202"/>
      <c r="AB157" s="202"/>
      <c r="AC157" s="202"/>
      <c r="AD157" s="202"/>
      <c r="AE157" s="202"/>
      <c r="AF157" s="202"/>
      <c r="AG157" s="202"/>
      <c r="AH157" s="202"/>
      <c r="AI157" s="202"/>
      <c r="AJ157" s="202"/>
      <c r="AK157" s="202"/>
      <c r="AL157" s="202"/>
      <c r="AM157" s="202"/>
      <c r="AN157" s="202"/>
      <c r="AO157" s="202"/>
      <c r="AP157" s="202"/>
      <c r="AQ157" s="202"/>
      <c r="AR157" s="202"/>
      <c r="AS157" s="202"/>
      <c r="AT157" s="202"/>
      <c r="AU157" s="202"/>
      <c r="AV157" s="202"/>
      <c r="AW157" s="202"/>
      <c r="AX157" s="202"/>
      <c r="AY157" s="202"/>
      <c r="AZ157" s="202"/>
      <c r="BA157" s="202"/>
      <c r="BB157" s="202"/>
      <c r="BC157" s="202"/>
      <c r="BD157" s="202"/>
      <c r="BE157" s="202"/>
      <c r="BF157" s="202"/>
      <c r="BG157" s="202"/>
      <c r="BH157" s="202"/>
      <c r="BI157" s="202"/>
      <c r="BJ157" s="202"/>
      <c r="BK157" s="202"/>
      <c r="BL157" s="202"/>
      <c r="BM157" s="202"/>
      <c r="BN157" s="202"/>
      <c r="BO157" s="202"/>
      <c r="BP157" s="202"/>
      <c r="BQ157" s="202"/>
      <c r="BR157" s="202"/>
      <c r="BS157" s="202"/>
      <c r="BT157" s="202"/>
      <c r="BU157" s="202"/>
      <c r="BV157" s="202"/>
      <c r="BW157" s="202"/>
      <c r="BX157" s="202"/>
      <c r="BY157" s="202"/>
      <c r="BZ157" s="202"/>
      <c r="CA157" s="202"/>
      <c r="CB157" s="202"/>
      <c r="CC157" s="202"/>
      <c r="CD157" s="202"/>
      <c r="CE157" s="202"/>
      <c r="CF157" s="202"/>
      <c r="CG157" s="202"/>
      <c r="CH157" s="202"/>
      <c r="CI157" s="202"/>
      <c r="CJ157" s="202"/>
      <c r="CK157" s="202"/>
      <c r="CL157" s="202"/>
      <c r="CM157" s="202"/>
      <c r="CN157" s="202"/>
      <c r="CO157" s="202"/>
      <c r="CP157" s="202"/>
      <c r="CQ157" s="202"/>
      <c r="CR157" s="202"/>
      <c r="CS157" s="202"/>
      <c r="CT157" s="202"/>
      <c r="CU157" s="202"/>
      <c r="CV157" s="202"/>
      <c r="CW157" s="202"/>
      <c r="CX157" s="202"/>
      <c r="CY157" s="202"/>
      <c r="CZ157" s="202"/>
      <c r="DA157" s="202"/>
      <c r="DB157" s="202"/>
      <c r="DC157" s="202"/>
      <c r="DD157" s="202"/>
      <c r="DE157" s="202"/>
      <c r="DF157" s="202"/>
      <c r="DG157" s="202"/>
      <c r="DH157" s="202"/>
      <c r="DI157" s="202"/>
      <c r="DJ157" s="202"/>
      <c r="DK157" s="202"/>
      <c r="DL157" s="202"/>
      <c r="DM157" s="202"/>
      <c r="DN157" s="202"/>
      <c r="DO157" s="202"/>
      <c r="DP157" s="202"/>
      <c r="DQ157" s="202"/>
      <c r="DR157" s="202"/>
      <c r="DS157" s="202"/>
      <c r="DT157" s="202"/>
      <c r="DU157" s="202"/>
      <c r="DV157" s="202"/>
      <c r="DW157" s="202"/>
      <c r="DX157" s="202"/>
      <c r="DY157" s="202"/>
      <c r="DZ157" s="202"/>
      <c r="EA157" s="202"/>
      <c r="EB157" s="202"/>
      <c r="EC157" s="202"/>
      <c r="ED157" s="202"/>
      <c r="EE157" s="202"/>
      <c r="EF157" s="202"/>
      <c r="EG157" s="202"/>
      <c r="EH157" s="202"/>
      <c r="EI157" s="202"/>
      <c r="EJ157" s="202"/>
      <c r="EK157" s="202"/>
      <c r="EL157" s="202"/>
      <c r="EM157" s="202"/>
      <c r="EN157" s="202"/>
      <c r="EO157" s="202"/>
      <c r="EP157" s="202"/>
      <c r="EQ157" s="202"/>
      <c r="ER157" s="202"/>
      <c r="ES157" s="202"/>
      <c r="ET157" s="202"/>
      <c r="EU157" s="202"/>
      <c r="EV157" s="202"/>
      <c r="EW157" s="202"/>
      <c r="EX157" s="202"/>
      <c r="EY157" s="202"/>
      <c r="EZ157" s="202"/>
      <c r="FA157" s="202"/>
      <c r="FB157" s="202"/>
      <c r="FC157" s="202"/>
      <c r="FD157" s="202"/>
      <c r="FE157" s="202"/>
      <c r="FF157" s="202"/>
      <c r="FG157" s="202"/>
      <c r="FH157" s="202"/>
      <c r="FI157" s="202"/>
      <c r="FJ157" s="202"/>
      <c r="FK157" s="202"/>
      <c r="FL157" s="202"/>
      <c r="FM157" s="202"/>
      <c r="FN157" s="202"/>
      <c r="FO157" s="202"/>
      <c r="FP157" s="202"/>
      <c r="FQ157" s="202"/>
      <c r="FR157" s="202"/>
      <c r="FS157" s="202"/>
      <c r="FT157" s="202"/>
      <c r="FU157" s="202"/>
      <c r="FV157" s="202"/>
      <c r="FW157" s="202"/>
      <c r="FX157" s="202"/>
      <c r="FY157" s="202"/>
      <c r="FZ157" s="202"/>
      <c r="GA157" s="202"/>
      <c r="GB157" s="202"/>
      <c r="GC157" s="202"/>
      <c r="GD157" s="202"/>
      <c r="GE157" s="202"/>
      <c r="GF157" s="202"/>
      <c r="GG157" s="202"/>
      <c r="GH157" s="202"/>
      <c r="GI157" s="202"/>
      <c r="GJ157" s="202"/>
      <c r="GK157" s="202"/>
      <c r="GL157" s="202"/>
      <c r="GM157" s="202"/>
      <c r="GN157" s="202"/>
      <c r="GO157" s="202"/>
      <c r="GP157" s="202"/>
      <c r="GQ157" s="202"/>
      <c r="GR157" s="202"/>
      <c r="GS157" s="202"/>
      <c r="GT157" s="202"/>
      <c r="GU157" s="202"/>
      <c r="GV157" s="202"/>
      <c r="GW157" s="202"/>
      <c r="GX157" s="202"/>
      <c r="GY157" s="202"/>
      <c r="GZ157" s="202"/>
      <c r="HA157" s="202"/>
      <c r="HB157" s="202"/>
      <c r="HC157" s="202"/>
      <c r="HD157" s="202"/>
      <c r="HE157" s="202"/>
      <c r="HF157" s="202"/>
      <c r="HG157" s="202"/>
      <c r="HH157" s="202"/>
      <c r="HI157" s="202"/>
      <c r="HJ157" s="202"/>
      <c r="HK157" s="202"/>
      <c r="HL157" s="202"/>
      <c r="HM157" s="202"/>
      <c r="HN157" s="202"/>
      <c r="HO157" s="202"/>
      <c r="HP157" s="202"/>
      <c r="HQ157" s="202"/>
      <c r="HR157" s="202"/>
      <c r="HS157" s="202"/>
      <c r="HT157" s="202"/>
      <c r="HU157" s="202"/>
      <c r="HV157" s="202"/>
      <c r="HW157" s="202"/>
      <c r="HX157" s="202"/>
      <c r="HY157" s="202"/>
      <c r="HZ157" s="202"/>
      <c r="IA157" s="202"/>
      <c r="IB157" s="202"/>
      <c r="IC157" s="202"/>
      <c r="ID157" s="202"/>
      <c r="IE157" s="202"/>
      <c r="IF157" s="202"/>
      <c r="IG157" s="202"/>
      <c r="IH157" s="202"/>
      <c r="II157" s="202"/>
      <c r="IJ157" s="202"/>
      <c r="IK157" s="202"/>
      <c r="IL157" s="202"/>
      <c r="IM157" s="202"/>
      <c r="IN157" s="202"/>
      <c r="IO157" s="202"/>
      <c r="IP157" s="202"/>
      <c r="IQ157" s="202"/>
      <c r="IR157" s="202"/>
      <c r="IS157" s="202"/>
      <c r="IT157" s="202"/>
      <c r="IU157" s="202"/>
      <c r="IV157" s="202"/>
    </row>
    <row r="158" spans="1:256" customFormat="1" ht="51.75" customHeight="1" x14ac:dyDescent="0.25">
      <c r="A158" s="203"/>
      <c r="B158" s="204" t="s">
        <v>180</v>
      </c>
      <c r="C158" s="205">
        <v>992</v>
      </c>
      <c r="D158" s="206" t="s">
        <v>41</v>
      </c>
      <c r="E158" s="197" t="s">
        <v>23</v>
      </c>
      <c r="F158" s="196" t="s">
        <v>179</v>
      </c>
      <c r="G158" s="207" t="s">
        <v>70</v>
      </c>
      <c r="H158" s="207" t="s">
        <v>24</v>
      </c>
      <c r="I158" s="200" t="s">
        <v>141</v>
      </c>
      <c r="J158" s="199"/>
      <c r="K158" s="208">
        <f>K159</f>
        <v>0</v>
      </c>
      <c r="L158" s="243"/>
      <c r="M158" s="244"/>
      <c r="N158" s="244"/>
      <c r="O158" s="202"/>
      <c r="P158" s="202"/>
      <c r="Q158" s="202"/>
      <c r="R158" s="202"/>
      <c r="S158" s="202"/>
      <c r="T158" s="202"/>
      <c r="U158" s="202"/>
      <c r="V158" s="202"/>
      <c r="W158" s="202"/>
      <c r="X158" s="202"/>
      <c r="Y158" s="202"/>
      <c r="Z158" s="202"/>
      <c r="AA158" s="202"/>
      <c r="AB158" s="202"/>
      <c r="AC158" s="202"/>
      <c r="AD158" s="202"/>
      <c r="AE158" s="202"/>
      <c r="AF158" s="202"/>
      <c r="AG158" s="202"/>
      <c r="AH158" s="202"/>
      <c r="AI158" s="202"/>
      <c r="AJ158" s="202"/>
      <c r="AK158" s="202"/>
      <c r="AL158" s="202"/>
      <c r="AM158" s="202"/>
      <c r="AN158" s="202"/>
      <c r="AO158" s="202"/>
      <c r="AP158" s="202"/>
      <c r="AQ158" s="202"/>
      <c r="AR158" s="202"/>
      <c r="AS158" s="202"/>
      <c r="AT158" s="202"/>
      <c r="AU158" s="202"/>
      <c r="AV158" s="202"/>
      <c r="AW158" s="202"/>
      <c r="AX158" s="202"/>
      <c r="AY158" s="202"/>
      <c r="AZ158" s="202"/>
      <c r="BA158" s="202"/>
      <c r="BB158" s="202"/>
      <c r="BC158" s="202"/>
      <c r="BD158" s="202"/>
      <c r="BE158" s="202"/>
      <c r="BF158" s="202"/>
      <c r="BG158" s="202"/>
      <c r="BH158" s="202"/>
      <c r="BI158" s="202"/>
      <c r="BJ158" s="202"/>
      <c r="BK158" s="202"/>
      <c r="BL158" s="202"/>
      <c r="BM158" s="202"/>
      <c r="BN158" s="202"/>
      <c r="BO158" s="202"/>
      <c r="BP158" s="202"/>
      <c r="BQ158" s="202"/>
      <c r="BR158" s="202"/>
      <c r="BS158" s="202"/>
      <c r="BT158" s="202"/>
      <c r="BU158" s="202"/>
      <c r="BV158" s="202"/>
      <c r="BW158" s="202"/>
      <c r="BX158" s="202"/>
      <c r="BY158" s="202"/>
      <c r="BZ158" s="202"/>
      <c r="CA158" s="202"/>
      <c r="CB158" s="202"/>
      <c r="CC158" s="202"/>
      <c r="CD158" s="202"/>
      <c r="CE158" s="202"/>
      <c r="CF158" s="202"/>
      <c r="CG158" s="202"/>
      <c r="CH158" s="202"/>
      <c r="CI158" s="202"/>
      <c r="CJ158" s="202"/>
      <c r="CK158" s="202"/>
      <c r="CL158" s="202"/>
      <c r="CM158" s="202"/>
      <c r="CN158" s="202"/>
      <c r="CO158" s="202"/>
      <c r="CP158" s="202"/>
      <c r="CQ158" s="202"/>
      <c r="CR158" s="202"/>
      <c r="CS158" s="202"/>
      <c r="CT158" s="202"/>
      <c r="CU158" s="202"/>
      <c r="CV158" s="202"/>
      <c r="CW158" s="202"/>
      <c r="CX158" s="202"/>
      <c r="CY158" s="202"/>
      <c r="CZ158" s="202"/>
      <c r="DA158" s="202"/>
      <c r="DB158" s="202"/>
      <c r="DC158" s="202"/>
      <c r="DD158" s="202"/>
      <c r="DE158" s="202"/>
      <c r="DF158" s="202"/>
      <c r="DG158" s="202"/>
      <c r="DH158" s="202"/>
      <c r="DI158" s="202"/>
      <c r="DJ158" s="202"/>
      <c r="DK158" s="202"/>
      <c r="DL158" s="202"/>
      <c r="DM158" s="202"/>
      <c r="DN158" s="202"/>
      <c r="DO158" s="202"/>
      <c r="DP158" s="202"/>
      <c r="DQ158" s="202"/>
      <c r="DR158" s="202"/>
      <c r="DS158" s="202"/>
      <c r="DT158" s="202"/>
      <c r="DU158" s="202"/>
      <c r="DV158" s="202"/>
      <c r="DW158" s="202"/>
      <c r="DX158" s="202"/>
      <c r="DY158" s="202"/>
      <c r="DZ158" s="202"/>
      <c r="EA158" s="202"/>
      <c r="EB158" s="202"/>
      <c r="EC158" s="202"/>
      <c r="ED158" s="202"/>
      <c r="EE158" s="202"/>
      <c r="EF158" s="202"/>
      <c r="EG158" s="202"/>
      <c r="EH158" s="202"/>
      <c r="EI158" s="202"/>
      <c r="EJ158" s="202"/>
      <c r="EK158" s="202"/>
      <c r="EL158" s="202"/>
      <c r="EM158" s="202"/>
      <c r="EN158" s="202"/>
      <c r="EO158" s="202"/>
      <c r="EP158" s="202"/>
      <c r="EQ158" s="202"/>
      <c r="ER158" s="202"/>
      <c r="ES158" s="202"/>
      <c r="ET158" s="202"/>
      <c r="EU158" s="202"/>
      <c r="EV158" s="202"/>
      <c r="EW158" s="202"/>
      <c r="EX158" s="202"/>
      <c r="EY158" s="202"/>
      <c r="EZ158" s="202"/>
      <c r="FA158" s="202"/>
      <c r="FB158" s="202"/>
      <c r="FC158" s="202"/>
      <c r="FD158" s="202"/>
      <c r="FE158" s="202"/>
      <c r="FF158" s="202"/>
      <c r="FG158" s="202"/>
      <c r="FH158" s="202"/>
      <c r="FI158" s="202"/>
      <c r="FJ158" s="202"/>
      <c r="FK158" s="202"/>
      <c r="FL158" s="202"/>
      <c r="FM158" s="202"/>
      <c r="FN158" s="202"/>
      <c r="FO158" s="202"/>
      <c r="FP158" s="202"/>
      <c r="FQ158" s="202"/>
      <c r="FR158" s="202"/>
      <c r="FS158" s="202"/>
      <c r="FT158" s="202"/>
      <c r="FU158" s="202"/>
      <c r="FV158" s="202"/>
      <c r="FW158" s="202"/>
      <c r="FX158" s="202"/>
      <c r="FY158" s="202"/>
      <c r="FZ158" s="202"/>
      <c r="GA158" s="202"/>
      <c r="GB158" s="202"/>
      <c r="GC158" s="202"/>
      <c r="GD158" s="202"/>
      <c r="GE158" s="202"/>
      <c r="GF158" s="202"/>
      <c r="GG158" s="202"/>
      <c r="GH158" s="202"/>
      <c r="GI158" s="202"/>
      <c r="GJ158" s="202"/>
      <c r="GK158" s="202"/>
      <c r="GL158" s="202"/>
      <c r="GM158" s="202"/>
      <c r="GN158" s="202"/>
      <c r="GO158" s="202"/>
      <c r="GP158" s="202"/>
      <c r="GQ158" s="202"/>
      <c r="GR158" s="202"/>
      <c r="GS158" s="202"/>
      <c r="GT158" s="202"/>
      <c r="GU158" s="202"/>
      <c r="GV158" s="202"/>
      <c r="GW158" s="202"/>
      <c r="GX158" s="202"/>
      <c r="GY158" s="202"/>
      <c r="GZ158" s="202"/>
      <c r="HA158" s="202"/>
      <c r="HB158" s="202"/>
      <c r="HC158" s="202"/>
      <c r="HD158" s="202"/>
      <c r="HE158" s="202"/>
      <c r="HF158" s="202"/>
      <c r="HG158" s="202"/>
      <c r="HH158" s="202"/>
      <c r="HI158" s="202"/>
      <c r="HJ158" s="202"/>
      <c r="HK158" s="202"/>
      <c r="HL158" s="202"/>
      <c r="HM158" s="202"/>
      <c r="HN158" s="202"/>
      <c r="HO158" s="202"/>
      <c r="HP158" s="202"/>
      <c r="HQ158" s="202"/>
      <c r="HR158" s="202"/>
      <c r="HS158" s="202"/>
      <c r="HT158" s="202"/>
      <c r="HU158" s="202"/>
      <c r="HV158" s="202"/>
      <c r="HW158" s="202"/>
      <c r="HX158" s="202"/>
      <c r="HY158" s="202"/>
      <c r="HZ158" s="202"/>
      <c r="IA158" s="202"/>
      <c r="IB158" s="202"/>
      <c r="IC158" s="202"/>
      <c r="ID158" s="202"/>
      <c r="IE158" s="202"/>
      <c r="IF158" s="202"/>
      <c r="IG158" s="202"/>
      <c r="IH158" s="202"/>
      <c r="II158" s="202"/>
      <c r="IJ158" s="202"/>
      <c r="IK158" s="202"/>
      <c r="IL158" s="202"/>
      <c r="IM158" s="202"/>
      <c r="IN158" s="202"/>
      <c r="IO158" s="202"/>
      <c r="IP158" s="202"/>
      <c r="IQ158" s="202"/>
      <c r="IR158" s="202"/>
      <c r="IS158" s="202"/>
      <c r="IT158" s="202"/>
      <c r="IU158" s="202"/>
      <c r="IV158" s="202"/>
    </row>
    <row r="159" spans="1:256" customFormat="1" ht="27" customHeight="1" x14ac:dyDescent="0.25">
      <c r="A159" s="192"/>
      <c r="B159" s="193" t="s">
        <v>181</v>
      </c>
      <c r="C159" s="194">
        <v>992</v>
      </c>
      <c r="D159" s="195" t="s">
        <v>41</v>
      </c>
      <c r="E159" s="196" t="s">
        <v>23</v>
      </c>
      <c r="F159" s="196" t="s">
        <v>179</v>
      </c>
      <c r="G159" s="207" t="s">
        <v>70</v>
      </c>
      <c r="H159" s="207" t="s">
        <v>24</v>
      </c>
      <c r="I159" s="200" t="s">
        <v>182</v>
      </c>
      <c r="J159" s="200"/>
      <c r="K159" s="201">
        <f>K160</f>
        <v>0</v>
      </c>
      <c r="L159" s="243"/>
      <c r="M159" s="244"/>
      <c r="N159" s="244"/>
      <c r="O159" s="202"/>
      <c r="P159" s="202"/>
      <c r="Q159" s="202"/>
      <c r="R159" s="202"/>
      <c r="S159" s="202"/>
      <c r="T159" s="202"/>
      <c r="U159" s="202"/>
      <c r="V159" s="202"/>
      <c r="W159" s="202"/>
      <c r="X159" s="202"/>
      <c r="Y159" s="202"/>
      <c r="Z159" s="202"/>
      <c r="AA159" s="202"/>
      <c r="AB159" s="202"/>
      <c r="AC159" s="202"/>
      <c r="AD159" s="202"/>
      <c r="AE159" s="202"/>
      <c r="AF159" s="202"/>
      <c r="AG159" s="202"/>
      <c r="AH159" s="202"/>
      <c r="AI159" s="202"/>
      <c r="AJ159" s="202"/>
      <c r="AK159" s="202"/>
      <c r="AL159" s="202"/>
      <c r="AM159" s="202"/>
      <c r="AN159" s="202"/>
      <c r="AO159" s="202"/>
      <c r="AP159" s="202"/>
      <c r="AQ159" s="202"/>
      <c r="AR159" s="202"/>
      <c r="AS159" s="202"/>
      <c r="AT159" s="202"/>
      <c r="AU159" s="202"/>
      <c r="AV159" s="202"/>
      <c r="AW159" s="202"/>
      <c r="AX159" s="202"/>
      <c r="AY159" s="202"/>
      <c r="AZ159" s="202"/>
      <c r="BA159" s="202"/>
      <c r="BB159" s="202"/>
      <c r="BC159" s="202"/>
      <c r="BD159" s="202"/>
      <c r="BE159" s="202"/>
      <c r="BF159" s="202"/>
      <c r="BG159" s="202"/>
      <c r="BH159" s="202"/>
      <c r="BI159" s="202"/>
      <c r="BJ159" s="202"/>
      <c r="BK159" s="202"/>
      <c r="BL159" s="202"/>
      <c r="BM159" s="202"/>
      <c r="BN159" s="202"/>
      <c r="BO159" s="202"/>
      <c r="BP159" s="202"/>
      <c r="BQ159" s="202"/>
      <c r="BR159" s="202"/>
      <c r="BS159" s="202"/>
      <c r="BT159" s="202"/>
      <c r="BU159" s="202"/>
      <c r="BV159" s="202"/>
      <c r="BW159" s="202"/>
      <c r="BX159" s="202"/>
      <c r="BY159" s="202"/>
      <c r="BZ159" s="202"/>
      <c r="CA159" s="202"/>
      <c r="CB159" s="202"/>
      <c r="CC159" s="202"/>
      <c r="CD159" s="202"/>
      <c r="CE159" s="202"/>
      <c r="CF159" s="202"/>
      <c r="CG159" s="202"/>
      <c r="CH159" s="202"/>
      <c r="CI159" s="202"/>
      <c r="CJ159" s="202"/>
      <c r="CK159" s="202"/>
      <c r="CL159" s="202"/>
      <c r="CM159" s="202"/>
      <c r="CN159" s="202"/>
      <c r="CO159" s="202"/>
      <c r="CP159" s="202"/>
      <c r="CQ159" s="202"/>
      <c r="CR159" s="202"/>
      <c r="CS159" s="202"/>
      <c r="CT159" s="202"/>
      <c r="CU159" s="202"/>
      <c r="CV159" s="202"/>
      <c r="CW159" s="202"/>
      <c r="CX159" s="202"/>
      <c r="CY159" s="202"/>
      <c r="CZ159" s="202"/>
      <c r="DA159" s="202"/>
      <c r="DB159" s="202"/>
      <c r="DC159" s="202"/>
      <c r="DD159" s="202"/>
      <c r="DE159" s="202"/>
      <c r="DF159" s="202"/>
      <c r="DG159" s="202"/>
      <c r="DH159" s="202"/>
      <c r="DI159" s="202"/>
      <c r="DJ159" s="202"/>
      <c r="DK159" s="202"/>
      <c r="DL159" s="202"/>
      <c r="DM159" s="202"/>
      <c r="DN159" s="202"/>
      <c r="DO159" s="202"/>
      <c r="DP159" s="202"/>
      <c r="DQ159" s="202"/>
      <c r="DR159" s="202"/>
      <c r="DS159" s="202"/>
      <c r="DT159" s="202"/>
      <c r="DU159" s="202"/>
      <c r="DV159" s="202"/>
      <c r="DW159" s="202"/>
      <c r="DX159" s="202"/>
      <c r="DY159" s="202"/>
      <c r="DZ159" s="202"/>
      <c r="EA159" s="202"/>
      <c r="EB159" s="202"/>
      <c r="EC159" s="202"/>
      <c r="ED159" s="202"/>
      <c r="EE159" s="202"/>
      <c r="EF159" s="202"/>
      <c r="EG159" s="202"/>
      <c r="EH159" s="202"/>
      <c r="EI159" s="202"/>
      <c r="EJ159" s="202"/>
      <c r="EK159" s="202"/>
      <c r="EL159" s="202"/>
      <c r="EM159" s="202"/>
      <c r="EN159" s="202"/>
      <c r="EO159" s="202"/>
      <c r="EP159" s="202"/>
      <c r="EQ159" s="202"/>
      <c r="ER159" s="202"/>
      <c r="ES159" s="202"/>
      <c r="ET159" s="202"/>
      <c r="EU159" s="202"/>
      <c r="EV159" s="202"/>
      <c r="EW159" s="202"/>
      <c r="EX159" s="202"/>
      <c r="EY159" s="202"/>
      <c r="EZ159" s="202"/>
      <c r="FA159" s="202"/>
      <c r="FB159" s="202"/>
      <c r="FC159" s="202"/>
      <c r="FD159" s="202"/>
      <c r="FE159" s="202"/>
      <c r="FF159" s="202"/>
      <c r="FG159" s="202"/>
      <c r="FH159" s="202"/>
      <c r="FI159" s="202"/>
      <c r="FJ159" s="202"/>
      <c r="FK159" s="202"/>
      <c r="FL159" s="202"/>
      <c r="FM159" s="202"/>
      <c r="FN159" s="202"/>
      <c r="FO159" s="202"/>
      <c r="FP159" s="202"/>
      <c r="FQ159" s="202"/>
      <c r="FR159" s="202"/>
      <c r="FS159" s="202"/>
      <c r="FT159" s="202"/>
      <c r="FU159" s="202"/>
      <c r="FV159" s="202"/>
      <c r="FW159" s="202"/>
      <c r="FX159" s="202"/>
      <c r="FY159" s="202"/>
      <c r="FZ159" s="202"/>
      <c r="GA159" s="202"/>
      <c r="GB159" s="202"/>
      <c r="GC159" s="202"/>
      <c r="GD159" s="202"/>
      <c r="GE159" s="202"/>
      <c r="GF159" s="202"/>
      <c r="GG159" s="202"/>
      <c r="GH159" s="202"/>
      <c r="GI159" s="202"/>
      <c r="GJ159" s="202"/>
      <c r="GK159" s="202"/>
      <c r="GL159" s="202"/>
      <c r="GM159" s="202"/>
      <c r="GN159" s="202"/>
      <c r="GO159" s="202"/>
      <c r="GP159" s="202"/>
      <c r="GQ159" s="202"/>
      <c r="GR159" s="202"/>
      <c r="GS159" s="202"/>
      <c r="GT159" s="202"/>
      <c r="GU159" s="202"/>
      <c r="GV159" s="202"/>
      <c r="GW159" s="202"/>
      <c r="GX159" s="202"/>
      <c r="GY159" s="202"/>
      <c r="GZ159" s="202"/>
      <c r="HA159" s="202"/>
      <c r="HB159" s="202"/>
      <c r="HC159" s="202"/>
      <c r="HD159" s="202"/>
      <c r="HE159" s="202"/>
      <c r="HF159" s="202"/>
      <c r="HG159" s="202"/>
      <c r="HH159" s="202"/>
      <c r="HI159" s="202"/>
      <c r="HJ159" s="202"/>
      <c r="HK159" s="202"/>
      <c r="HL159" s="202"/>
      <c r="HM159" s="202"/>
      <c r="HN159" s="202"/>
      <c r="HO159" s="202"/>
      <c r="HP159" s="202"/>
      <c r="HQ159" s="202"/>
      <c r="HR159" s="202"/>
      <c r="HS159" s="202"/>
      <c r="HT159" s="202"/>
      <c r="HU159" s="202"/>
      <c r="HV159" s="202"/>
      <c r="HW159" s="202"/>
      <c r="HX159" s="202"/>
      <c r="HY159" s="202"/>
      <c r="HZ159" s="202"/>
      <c r="IA159" s="202"/>
      <c r="IB159" s="202"/>
      <c r="IC159" s="202"/>
      <c r="ID159" s="202"/>
      <c r="IE159" s="202"/>
      <c r="IF159" s="202"/>
      <c r="IG159" s="202"/>
      <c r="IH159" s="202"/>
      <c r="II159" s="202"/>
      <c r="IJ159" s="202"/>
      <c r="IK159" s="202"/>
      <c r="IL159" s="202"/>
      <c r="IM159" s="202"/>
      <c r="IN159" s="202"/>
      <c r="IO159" s="202"/>
      <c r="IP159" s="202"/>
      <c r="IQ159" s="202"/>
      <c r="IR159" s="202"/>
      <c r="IS159" s="202"/>
      <c r="IT159" s="202"/>
      <c r="IU159" s="202"/>
      <c r="IV159" s="202"/>
    </row>
    <row r="160" spans="1:256" customFormat="1" ht="18" customHeight="1" x14ac:dyDescent="0.25">
      <c r="A160" s="512"/>
      <c r="B160" s="513" t="s">
        <v>183</v>
      </c>
      <c r="C160" s="514">
        <v>992</v>
      </c>
      <c r="D160" s="515" t="s">
        <v>41</v>
      </c>
      <c r="E160" s="516" t="s">
        <v>23</v>
      </c>
      <c r="F160" s="516" t="s">
        <v>179</v>
      </c>
      <c r="G160" s="517" t="s">
        <v>70</v>
      </c>
      <c r="H160" s="517" t="s">
        <v>24</v>
      </c>
      <c r="I160" s="518" t="s">
        <v>182</v>
      </c>
      <c r="J160" s="518" t="s">
        <v>208</v>
      </c>
      <c r="K160" s="519">
        <v>0</v>
      </c>
      <c r="L160" s="520"/>
      <c r="M160" s="244"/>
      <c r="N160" s="244"/>
      <c r="O160" s="202"/>
      <c r="P160" s="202"/>
      <c r="Q160" s="202"/>
      <c r="R160" s="202"/>
      <c r="S160" s="202"/>
      <c r="T160" s="202"/>
      <c r="U160" s="202"/>
      <c r="V160" s="202"/>
      <c r="W160" s="202"/>
      <c r="X160" s="202"/>
      <c r="Y160" s="202"/>
      <c r="Z160" s="202"/>
      <c r="AA160" s="202"/>
      <c r="AB160" s="202"/>
      <c r="AC160" s="202"/>
      <c r="AD160" s="202"/>
      <c r="AE160" s="202"/>
      <c r="AF160" s="202"/>
      <c r="AG160" s="202"/>
      <c r="AH160" s="202"/>
      <c r="AI160" s="202"/>
      <c r="AJ160" s="202"/>
      <c r="AK160" s="202"/>
      <c r="AL160" s="202"/>
      <c r="AM160" s="202"/>
      <c r="AN160" s="202"/>
      <c r="AO160" s="202"/>
      <c r="AP160" s="202"/>
      <c r="AQ160" s="202"/>
      <c r="AR160" s="202"/>
      <c r="AS160" s="202"/>
      <c r="AT160" s="202"/>
      <c r="AU160" s="202"/>
      <c r="AV160" s="202"/>
      <c r="AW160" s="202"/>
      <c r="AX160" s="202"/>
      <c r="AY160" s="202"/>
      <c r="AZ160" s="202"/>
      <c r="BA160" s="202"/>
      <c r="BB160" s="202"/>
      <c r="BC160" s="202"/>
      <c r="BD160" s="202"/>
      <c r="BE160" s="202"/>
      <c r="BF160" s="202"/>
      <c r="BG160" s="202"/>
      <c r="BH160" s="202"/>
      <c r="BI160" s="202"/>
      <c r="BJ160" s="202"/>
      <c r="BK160" s="202"/>
      <c r="BL160" s="202"/>
      <c r="BM160" s="202"/>
      <c r="BN160" s="202"/>
      <c r="BO160" s="202"/>
      <c r="BP160" s="202"/>
      <c r="BQ160" s="202"/>
      <c r="BR160" s="202"/>
      <c r="BS160" s="202"/>
      <c r="BT160" s="202"/>
      <c r="BU160" s="202"/>
      <c r="BV160" s="202"/>
      <c r="BW160" s="202"/>
      <c r="BX160" s="202"/>
      <c r="BY160" s="202"/>
      <c r="BZ160" s="202"/>
      <c r="CA160" s="202"/>
      <c r="CB160" s="202"/>
      <c r="CC160" s="202"/>
      <c r="CD160" s="202"/>
      <c r="CE160" s="202"/>
      <c r="CF160" s="202"/>
      <c r="CG160" s="202"/>
      <c r="CH160" s="202"/>
      <c r="CI160" s="202"/>
      <c r="CJ160" s="202"/>
      <c r="CK160" s="202"/>
      <c r="CL160" s="202"/>
      <c r="CM160" s="202"/>
      <c r="CN160" s="202"/>
      <c r="CO160" s="202"/>
      <c r="CP160" s="202"/>
      <c r="CQ160" s="202"/>
      <c r="CR160" s="202"/>
      <c r="CS160" s="202"/>
      <c r="CT160" s="202"/>
      <c r="CU160" s="202"/>
      <c r="CV160" s="202"/>
      <c r="CW160" s="202"/>
      <c r="CX160" s="202"/>
      <c r="CY160" s="202"/>
      <c r="CZ160" s="202"/>
      <c r="DA160" s="202"/>
      <c r="DB160" s="202"/>
      <c r="DC160" s="202"/>
      <c r="DD160" s="202"/>
      <c r="DE160" s="202"/>
      <c r="DF160" s="202"/>
      <c r="DG160" s="202"/>
      <c r="DH160" s="202"/>
      <c r="DI160" s="202"/>
      <c r="DJ160" s="202"/>
      <c r="DK160" s="202"/>
      <c r="DL160" s="202"/>
      <c r="DM160" s="202"/>
      <c r="DN160" s="202"/>
      <c r="DO160" s="202"/>
      <c r="DP160" s="202"/>
      <c r="DQ160" s="202"/>
      <c r="DR160" s="202"/>
      <c r="DS160" s="202"/>
      <c r="DT160" s="202"/>
      <c r="DU160" s="202"/>
      <c r="DV160" s="202"/>
      <c r="DW160" s="202"/>
      <c r="DX160" s="202"/>
      <c r="DY160" s="202"/>
      <c r="DZ160" s="202"/>
      <c r="EA160" s="202"/>
      <c r="EB160" s="202"/>
      <c r="EC160" s="202"/>
      <c r="ED160" s="202"/>
      <c r="EE160" s="202"/>
      <c r="EF160" s="202"/>
      <c r="EG160" s="202"/>
      <c r="EH160" s="202"/>
      <c r="EI160" s="202"/>
      <c r="EJ160" s="202"/>
      <c r="EK160" s="202"/>
      <c r="EL160" s="202"/>
      <c r="EM160" s="202"/>
      <c r="EN160" s="202"/>
      <c r="EO160" s="202"/>
      <c r="EP160" s="202"/>
      <c r="EQ160" s="202"/>
      <c r="ER160" s="202"/>
      <c r="ES160" s="202"/>
      <c r="ET160" s="202"/>
      <c r="EU160" s="202"/>
      <c r="EV160" s="202"/>
      <c r="EW160" s="202"/>
      <c r="EX160" s="202"/>
      <c r="EY160" s="202"/>
      <c r="EZ160" s="202"/>
      <c r="FA160" s="202"/>
      <c r="FB160" s="202"/>
      <c r="FC160" s="202"/>
      <c r="FD160" s="202"/>
      <c r="FE160" s="202"/>
      <c r="FF160" s="202"/>
      <c r="FG160" s="202"/>
      <c r="FH160" s="202"/>
      <c r="FI160" s="202"/>
      <c r="FJ160" s="202"/>
      <c r="FK160" s="202"/>
      <c r="FL160" s="202"/>
      <c r="FM160" s="202"/>
      <c r="FN160" s="202"/>
      <c r="FO160" s="202"/>
      <c r="FP160" s="202"/>
      <c r="FQ160" s="202"/>
      <c r="FR160" s="202"/>
      <c r="FS160" s="202"/>
      <c r="FT160" s="202"/>
      <c r="FU160" s="202"/>
      <c r="FV160" s="202"/>
      <c r="FW160" s="202"/>
      <c r="FX160" s="202"/>
      <c r="FY160" s="202"/>
      <c r="FZ160" s="202"/>
      <c r="GA160" s="202"/>
      <c r="GB160" s="202"/>
      <c r="GC160" s="202"/>
      <c r="GD160" s="202"/>
      <c r="GE160" s="202"/>
      <c r="GF160" s="202"/>
      <c r="GG160" s="202"/>
      <c r="GH160" s="202"/>
      <c r="GI160" s="202"/>
      <c r="GJ160" s="202"/>
      <c r="GK160" s="202"/>
      <c r="GL160" s="202"/>
      <c r="GM160" s="202"/>
      <c r="GN160" s="202"/>
      <c r="GO160" s="202"/>
      <c r="GP160" s="202"/>
      <c r="GQ160" s="202"/>
      <c r="GR160" s="202"/>
      <c r="GS160" s="202"/>
      <c r="GT160" s="202"/>
      <c r="GU160" s="202"/>
      <c r="GV160" s="202"/>
      <c r="GW160" s="202"/>
      <c r="GX160" s="202"/>
      <c r="GY160" s="202"/>
      <c r="GZ160" s="202"/>
      <c r="HA160" s="202"/>
      <c r="HB160" s="202"/>
      <c r="HC160" s="202"/>
      <c r="HD160" s="202"/>
      <c r="HE160" s="202"/>
      <c r="HF160" s="202"/>
      <c r="HG160" s="202"/>
      <c r="HH160" s="202"/>
      <c r="HI160" s="202"/>
      <c r="HJ160" s="202"/>
      <c r="HK160" s="202"/>
      <c r="HL160" s="202"/>
      <c r="HM160" s="202"/>
      <c r="HN160" s="202"/>
      <c r="HO160" s="202"/>
      <c r="HP160" s="202"/>
      <c r="HQ160" s="202"/>
      <c r="HR160" s="202"/>
      <c r="HS160" s="202"/>
      <c r="HT160" s="202"/>
      <c r="HU160" s="202"/>
      <c r="HV160" s="202"/>
      <c r="HW160" s="202"/>
      <c r="HX160" s="202"/>
      <c r="HY160" s="202"/>
      <c r="HZ160" s="202"/>
      <c r="IA160" s="202"/>
      <c r="IB160" s="202"/>
      <c r="IC160" s="202"/>
      <c r="ID160" s="202"/>
      <c r="IE160" s="202"/>
      <c r="IF160" s="202"/>
      <c r="IG160" s="202"/>
      <c r="IH160" s="202"/>
      <c r="II160" s="202"/>
      <c r="IJ160" s="202"/>
      <c r="IK160" s="202"/>
      <c r="IL160" s="202"/>
      <c r="IM160" s="202"/>
      <c r="IN160" s="202"/>
      <c r="IO160" s="202"/>
      <c r="IP160" s="202"/>
      <c r="IQ160" s="202"/>
      <c r="IR160" s="202"/>
      <c r="IS160" s="202"/>
      <c r="IT160" s="202"/>
      <c r="IU160" s="202"/>
      <c r="IV160" s="202"/>
    </row>
    <row r="161" spans="1:11" x14ac:dyDescent="0.25">
      <c r="A161" s="94"/>
      <c r="B161" s="95"/>
      <c r="C161" s="96"/>
      <c r="D161" s="87"/>
      <c r="E161" s="87"/>
      <c r="F161" s="87"/>
      <c r="G161" s="87"/>
      <c r="H161" s="87"/>
      <c r="I161" s="87"/>
      <c r="J161" s="87"/>
      <c r="K161" s="97"/>
    </row>
    <row r="162" spans="1:11" ht="18.75" x14ac:dyDescent="0.3">
      <c r="B162" s="585" t="s">
        <v>416</v>
      </c>
      <c r="C162" s="586"/>
      <c r="D162" s="586"/>
      <c r="E162" s="586"/>
      <c r="F162" s="586"/>
      <c r="G162" s="586"/>
      <c r="H162" s="586"/>
      <c r="I162" s="586"/>
      <c r="J162" s="586"/>
      <c r="K162" s="586"/>
    </row>
  </sheetData>
  <mergeCells count="16">
    <mergeCell ref="B162:K162"/>
    <mergeCell ref="A15:K15"/>
    <mergeCell ref="F17:I17"/>
    <mergeCell ref="F18:I18"/>
    <mergeCell ref="C13:K13"/>
    <mergeCell ref="C1:K1"/>
    <mergeCell ref="C2:K2"/>
    <mergeCell ref="C3:K3"/>
    <mergeCell ref="C4:K4"/>
    <mergeCell ref="A14:K14"/>
    <mergeCell ref="B5:K5"/>
    <mergeCell ref="D7:L7"/>
    <mergeCell ref="D8:L8"/>
    <mergeCell ref="D9:L9"/>
    <mergeCell ref="D10:L10"/>
    <mergeCell ref="C11:L11"/>
  </mergeCells>
  <phoneticPr fontId="38" type="noConversion"/>
  <pageMargins left="0.23622047244094491" right="0.23622047244094491" top="0.74803149606299213" bottom="0.74803149606299213" header="0.31496062992125984" footer="0.31496062992125984"/>
  <pageSetup paperSize="9" scale="9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9"/>
  <sheetViews>
    <sheetView view="pageBreakPreview" topLeftCell="A7" zoomScale="60" zoomScaleNormal="80" workbookViewId="0">
      <selection activeCell="B12" sqref="B12"/>
    </sheetView>
  </sheetViews>
  <sheetFormatPr defaultRowHeight="15" x14ac:dyDescent="0.25"/>
  <cols>
    <col min="1" max="1" width="33.5703125" customWidth="1"/>
    <col min="2" max="2" width="64.7109375" customWidth="1"/>
    <col min="3" max="3" width="21.140625" customWidth="1"/>
    <col min="4" max="5" width="0" hidden="1" customWidth="1"/>
  </cols>
  <sheetData>
    <row r="1" spans="1:13" ht="15.75" x14ac:dyDescent="0.25">
      <c r="B1" s="283"/>
      <c r="C1" s="292" t="s">
        <v>530</v>
      </c>
    </row>
    <row r="2" spans="1:13" ht="15.75" x14ac:dyDescent="0.25">
      <c r="B2" s="283"/>
      <c r="C2" s="292" t="s">
        <v>0</v>
      </c>
      <c r="L2" s="284"/>
      <c r="M2" s="284"/>
    </row>
    <row r="3" spans="1:13" ht="15.75" x14ac:dyDescent="0.25">
      <c r="B3" s="283"/>
      <c r="C3" s="292" t="s">
        <v>1</v>
      </c>
    </row>
    <row r="4" spans="1:13" ht="15.75" x14ac:dyDescent="0.25">
      <c r="B4" s="283"/>
      <c r="C4" s="292" t="s">
        <v>2</v>
      </c>
    </row>
    <row r="5" spans="1:13" x14ac:dyDescent="0.25">
      <c r="B5" s="602" t="s">
        <v>531</v>
      </c>
      <c r="C5" s="570"/>
    </row>
    <row r="6" spans="1:13" x14ac:dyDescent="0.25">
      <c r="B6" s="503"/>
      <c r="C6" s="501"/>
    </row>
    <row r="7" spans="1:13" ht="15.75" x14ac:dyDescent="0.25">
      <c r="B7" s="283"/>
      <c r="C7" s="292" t="s">
        <v>533</v>
      </c>
    </row>
    <row r="8" spans="1:13" ht="15.75" x14ac:dyDescent="0.25">
      <c r="B8" s="283"/>
      <c r="C8" s="292" t="s">
        <v>0</v>
      </c>
    </row>
    <row r="9" spans="1:13" ht="15.75" x14ac:dyDescent="0.25">
      <c r="B9" s="283"/>
      <c r="C9" s="292" t="s">
        <v>1</v>
      </c>
    </row>
    <row r="10" spans="1:13" ht="15.75" x14ac:dyDescent="0.25">
      <c r="B10" s="283"/>
      <c r="C10" s="292" t="s">
        <v>2</v>
      </c>
    </row>
    <row r="11" spans="1:13" ht="18.75" x14ac:dyDescent="0.3">
      <c r="A11" s="1"/>
      <c r="B11" s="602" t="s">
        <v>534</v>
      </c>
      <c r="C11" s="570"/>
    </row>
    <row r="12" spans="1:13" ht="4.5" customHeight="1" x14ac:dyDescent="0.3">
      <c r="A12" s="341"/>
      <c r="B12" s="282"/>
      <c r="C12" s="282"/>
    </row>
    <row r="13" spans="1:13" ht="46.5" customHeight="1" x14ac:dyDescent="0.25">
      <c r="A13" s="603" t="s">
        <v>516</v>
      </c>
      <c r="B13" s="603"/>
      <c r="C13" s="603"/>
    </row>
    <row r="14" spans="1:13" ht="18.75" x14ac:dyDescent="0.25">
      <c r="A14" s="603"/>
      <c r="B14" s="603"/>
      <c r="C14" s="603"/>
    </row>
    <row r="15" spans="1:13" ht="18.75" x14ac:dyDescent="0.25">
      <c r="B15" s="425"/>
      <c r="C15" s="426" t="s">
        <v>3</v>
      </c>
    </row>
    <row r="16" spans="1:13" ht="93.75" x14ac:dyDescent="0.25">
      <c r="A16" s="427" t="s">
        <v>238</v>
      </c>
      <c r="B16" s="427" t="s">
        <v>272</v>
      </c>
      <c r="C16" s="98" t="s">
        <v>164</v>
      </c>
      <c r="D16" s="45" t="s">
        <v>134</v>
      </c>
      <c r="E16" s="45" t="s">
        <v>133</v>
      </c>
    </row>
    <row r="17" spans="1:256" s="275" customFormat="1" ht="37.5" x14ac:dyDescent="0.25">
      <c r="A17" s="281" t="s">
        <v>271</v>
      </c>
      <c r="B17" s="428" t="s">
        <v>270</v>
      </c>
      <c r="C17" s="390">
        <v>3285.7</v>
      </c>
      <c r="G17" s="280"/>
    </row>
    <row r="18" spans="1:256" ht="31.5" x14ac:dyDescent="0.25">
      <c r="A18" s="415" t="s">
        <v>432</v>
      </c>
      <c r="B18" s="415" t="s">
        <v>433</v>
      </c>
      <c r="C18" s="429">
        <v>0</v>
      </c>
    </row>
    <row r="19" spans="1:256" ht="18.75" hidden="1" customHeight="1" x14ac:dyDescent="0.25">
      <c r="A19" s="416" t="s">
        <v>268</v>
      </c>
      <c r="B19" s="278" t="s">
        <v>267</v>
      </c>
      <c r="C19" s="429">
        <v>0</v>
      </c>
    </row>
    <row r="20" spans="1:256" ht="18.75" hidden="1" customHeight="1" x14ac:dyDescent="0.25">
      <c r="A20" s="279" t="s">
        <v>266</v>
      </c>
      <c r="B20" s="279" t="s">
        <v>265</v>
      </c>
      <c r="C20" s="429">
        <v>0</v>
      </c>
    </row>
    <row r="21" spans="1:256" ht="18.75" hidden="1" customHeight="1" x14ac:dyDescent="0.25">
      <c r="A21" s="279" t="s">
        <v>264</v>
      </c>
      <c r="B21" s="279" t="s">
        <v>263</v>
      </c>
      <c r="C21" s="429">
        <v>0</v>
      </c>
    </row>
    <row r="22" spans="1:256" ht="31.5" hidden="1" customHeight="1" x14ac:dyDescent="0.25">
      <c r="A22" s="278" t="s">
        <v>254</v>
      </c>
      <c r="B22" s="277" t="s">
        <v>253</v>
      </c>
      <c r="C22" s="390">
        <f>C24-C26</f>
        <v>0</v>
      </c>
    </row>
    <row r="23" spans="1:256" ht="47.25" hidden="1" customHeight="1" x14ac:dyDescent="0.25">
      <c r="A23" s="415" t="s">
        <v>262</v>
      </c>
      <c r="B23" s="415" t="s">
        <v>261</v>
      </c>
      <c r="C23" s="429">
        <v>0</v>
      </c>
    </row>
    <row r="24" spans="1:256" ht="47.25" hidden="1" customHeight="1" x14ac:dyDescent="0.25">
      <c r="A24" s="415" t="s">
        <v>260</v>
      </c>
      <c r="B24" s="415" t="s">
        <v>259</v>
      </c>
      <c r="C24" s="429">
        <v>0</v>
      </c>
    </row>
    <row r="25" spans="1:256" ht="47.25" hidden="1" customHeight="1" x14ac:dyDescent="0.25">
      <c r="A25" s="415" t="s">
        <v>258</v>
      </c>
      <c r="B25" s="415" t="s">
        <v>257</v>
      </c>
      <c r="C25" s="429">
        <v>0</v>
      </c>
    </row>
    <row r="26" spans="1:256" ht="47.25" hidden="1" customHeight="1" x14ac:dyDescent="0.25">
      <c r="A26" s="276" t="s">
        <v>256</v>
      </c>
      <c r="B26" s="276" t="s">
        <v>255</v>
      </c>
      <c r="C26" s="430">
        <v>0</v>
      </c>
    </row>
    <row r="27" spans="1:256" ht="40.5" customHeight="1" x14ac:dyDescent="0.25">
      <c r="A27" s="416" t="s">
        <v>268</v>
      </c>
      <c r="B27" s="416" t="s">
        <v>267</v>
      </c>
      <c r="C27" s="390">
        <v>0</v>
      </c>
    </row>
    <row r="28" spans="1:256" ht="31.5" x14ac:dyDescent="0.25">
      <c r="A28" s="415" t="s">
        <v>431</v>
      </c>
      <c r="B28" s="415" t="s">
        <v>263</v>
      </c>
      <c r="C28" s="429">
        <v>0</v>
      </c>
    </row>
    <row r="29" spans="1:256" ht="31.5" x14ac:dyDescent="0.25">
      <c r="A29" s="415" t="s">
        <v>431</v>
      </c>
      <c r="B29" s="415" t="s">
        <v>263</v>
      </c>
      <c r="C29" s="429"/>
    </row>
    <row r="30" spans="1:256" ht="47.25" customHeight="1" x14ac:dyDescent="0.25">
      <c r="A30" s="431" t="s">
        <v>254</v>
      </c>
      <c r="B30" s="391" t="s">
        <v>253</v>
      </c>
      <c r="C30" s="392">
        <v>0</v>
      </c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3"/>
      <c r="R30" s="173"/>
      <c r="S30" s="173"/>
      <c r="T30" s="173"/>
      <c r="U30" s="173"/>
      <c r="V30" s="173"/>
      <c r="W30" s="173"/>
      <c r="X30" s="173"/>
      <c r="Y30" s="173"/>
      <c r="Z30" s="173"/>
      <c r="AA30" s="173"/>
      <c r="AB30" s="173"/>
      <c r="AC30" s="173"/>
      <c r="AD30" s="173"/>
      <c r="AE30" s="173"/>
      <c r="AF30" s="173"/>
      <c r="AG30" s="173"/>
      <c r="AH30" s="173"/>
      <c r="AI30" s="173"/>
      <c r="AJ30" s="173"/>
      <c r="AK30" s="173"/>
      <c r="AL30" s="173"/>
      <c r="AM30" s="173"/>
      <c r="AN30" s="173"/>
      <c r="AO30" s="173"/>
      <c r="AP30" s="173"/>
      <c r="AQ30" s="173"/>
      <c r="AR30" s="173"/>
      <c r="AS30" s="173"/>
      <c r="AT30" s="173"/>
      <c r="AU30" s="173"/>
      <c r="AV30" s="173"/>
      <c r="AW30" s="173"/>
      <c r="AX30" s="173"/>
      <c r="AY30" s="173"/>
      <c r="AZ30" s="173"/>
      <c r="BA30" s="173"/>
      <c r="BB30" s="173"/>
      <c r="BC30" s="173"/>
      <c r="BD30" s="173"/>
      <c r="BE30" s="173"/>
      <c r="BF30" s="173"/>
      <c r="BG30" s="173"/>
      <c r="BH30" s="173"/>
      <c r="BI30" s="173"/>
      <c r="BJ30" s="173"/>
      <c r="BK30" s="173"/>
      <c r="BL30" s="173"/>
      <c r="BM30" s="173"/>
      <c r="BN30" s="173"/>
      <c r="BO30" s="173"/>
      <c r="BP30" s="173"/>
      <c r="BQ30" s="173"/>
      <c r="BR30" s="173"/>
      <c r="BS30" s="173"/>
      <c r="BT30" s="173"/>
      <c r="BU30" s="173"/>
      <c r="BV30" s="173"/>
      <c r="BW30" s="173"/>
      <c r="BX30" s="173"/>
      <c r="BY30" s="173"/>
      <c r="BZ30" s="173"/>
      <c r="CA30" s="173"/>
      <c r="CB30" s="173"/>
      <c r="CC30" s="173"/>
      <c r="CD30" s="173"/>
      <c r="CE30" s="173"/>
      <c r="CF30" s="173"/>
      <c r="CG30" s="173"/>
      <c r="CH30" s="173"/>
      <c r="CI30" s="173"/>
      <c r="CJ30" s="173"/>
      <c r="CK30" s="173"/>
      <c r="CL30" s="173"/>
      <c r="CM30" s="173"/>
      <c r="CN30" s="173"/>
      <c r="CO30" s="173"/>
      <c r="CP30" s="173"/>
      <c r="CQ30" s="173"/>
      <c r="CR30" s="173"/>
      <c r="CS30" s="173"/>
      <c r="CT30" s="173"/>
      <c r="CU30" s="173"/>
      <c r="CV30" s="173"/>
      <c r="CW30" s="173"/>
      <c r="CX30" s="173"/>
      <c r="CY30" s="173"/>
      <c r="CZ30" s="173"/>
      <c r="DA30" s="173"/>
      <c r="DB30" s="173"/>
      <c r="DC30" s="173"/>
      <c r="DD30" s="173"/>
      <c r="DE30" s="173"/>
      <c r="DF30" s="173"/>
      <c r="DG30" s="173"/>
      <c r="DH30" s="173"/>
      <c r="DI30" s="173"/>
      <c r="DJ30" s="173"/>
      <c r="DK30" s="173"/>
      <c r="DL30" s="173"/>
      <c r="DM30" s="173"/>
      <c r="DN30" s="173"/>
      <c r="DO30" s="173"/>
      <c r="DP30" s="173"/>
      <c r="DQ30" s="173"/>
      <c r="DR30" s="173"/>
      <c r="DS30" s="173"/>
      <c r="DT30" s="173"/>
      <c r="DU30" s="173"/>
      <c r="DV30" s="173"/>
      <c r="DW30" s="173"/>
      <c r="DX30" s="173"/>
      <c r="DY30" s="173"/>
      <c r="DZ30" s="173"/>
      <c r="EA30" s="173"/>
      <c r="EB30" s="173"/>
      <c r="EC30" s="173"/>
      <c r="ED30" s="173"/>
      <c r="EE30" s="173"/>
      <c r="EF30" s="173"/>
      <c r="EG30" s="173"/>
      <c r="EH30" s="173"/>
      <c r="EI30" s="173"/>
      <c r="EJ30" s="173"/>
      <c r="EK30" s="173"/>
      <c r="EL30" s="173"/>
      <c r="EM30" s="173"/>
      <c r="EN30" s="173"/>
      <c r="EO30" s="173"/>
      <c r="EP30" s="173"/>
      <c r="EQ30" s="173"/>
      <c r="ER30" s="173"/>
      <c r="ES30" s="173"/>
      <c r="ET30" s="173"/>
      <c r="EU30" s="173"/>
      <c r="EV30" s="173"/>
      <c r="EW30" s="173"/>
      <c r="EX30" s="173"/>
      <c r="EY30" s="173"/>
      <c r="EZ30" s="173"/>
      <c r="FA30" s="173"/>
      <c r="FB30" s="173"/>
      <c r="FC30" s="173"/>
      <c r="FD30" s="173"/>
      <c r="FE30" s="173"/>
      <c r="FF30" s="173"/>
      <c r="FG30" s="173"/>
      <c r="FH30" s="173"/>
      <c r="FI30" s="173"/>
      <c r="FJ30" s="173"/>
      <c r="FK30" s="173"/>
      <c r="FL30" s="173"/>
      <c r="FM30" s="173"/>
      <c r="FN30" s="173"/>
      <c r="FO30" s="173"/>
      <c r="FP30" s="173"/>
      <c r="FQ30" s="173"/>
      <c r="FR30" s="173"/>
      <c r="FS30" s="173"/>
      <c r="FT30" s="173"/>
      <c r="FU30" s="173"/>
      <c r="FV30" s="173"/>
      <c r="FW30" s="173"/>
      <c r="FX30" s="173"/>
      <c r="FY30" s="173"/>
      <c r="FZ30" s="173"/>
      <c r="GA30" s="173"/>
      <c r="GB30" s="173"/>
      <c r="GC30" s="173"/>
      <c r="GD30" s="173"/>
      <c r="GE30" s="173"/>
      <c r="GF30" s="173"/>
      <c r="GG30" s="173"/>
      <c r="GH30" s="173"/>
      <c r="GI30" s="173"/>
      <c r="GJ30" s="173"/>
      <c r="GK30" s="173"/>
      <c r="GL30" s="173"/>
      <c r="GM30" s="173"/>
      <c r="GN30" s="173"/>
      <c r="GO30" s="173"/>
      <c r="GP30" s="173"/>
      <c r="GQ30" s="173"/>
      <c r="GR30" s="173"/>
      <c r="GS30" s="173"/>
      <c r="GT30" s="173"/>
      <c r="GU30" s="173"/>
      <c r="GV30" s="173"/>
      <c r="GW30" s="173"/>
      <c r="GX30" s="173"/>
      <c r="GY30" s="173"/>
      <c r="GZ30" s="173"/>
      <c r="HA30" s="173"/>
      <c r="HB30" s="173"/>
      <c r="HC30" s="173"/>
      <c r="HD30" s="173"/>
      <c r="HE30" s="173"/>
      <c r="HF30" s="173"/>
      <c r="HG30" s="173"/>
      <c r="HH30" s="173"/>
      <c r="HI30" s="173"/>
      <c r="HJ30" s="173"/>
      <c r="HK30" s="173"/>
      <c r="HL30" s="173"/>
      <c r="HM30" s="173"/>
      <c r="HN30" s="173"/>
      <c r="HO30" s="173"/>
      <c r="HP30" s="173"/>
      <c r="HQ30" s="173"/>
      <c r="HR30" s="173"/>
      <c r="HS30" s="173"/>
      <c r="HT30" s="173"/>
      <c r="HU30" s="173"/>
      <c r="HV30" s="173"/>
      <c r="HW30" s="173"/>
      <c r="HX30" s="173"/>
      <c r="HY30" s="173"/>
      <c r="HZ30" s="173"/>
      <c r="IA30" s="173"/>
      <c r="IB30" s="173"/>
      <c r="IC30" s="173"/>
      <c r="ID30" s="173"/>
      <c r="IE30" s="173"/>
      <c r="IF30" s="173"/>
      <c r="IG30" s="173"/>
      <c r="IH30" s="173"/>
      <c r="II30" s="173"/>
      <c r="IJ30" s="173"/>
      <c r="IK30" s="173"/>
      <c r="IL30" s="173"/>
      <c r="IM30" s="173"/>
      <c r="IN30" s="173"/>
      <c r="IO30" s="173"/>
      <c r="IP30" s="173"/>
      <c r="IQ30" s="173"/>
      <c r="IR30" s="173"/>
      <c r="IS30" s="173"/>
      <c r="IT30" s="173"/>
      <c r="IU30" s="173"/>
      <c r="IV30" s="173"/>
    </row>
    <row r="31" spans="1:256" ht="51.75" customHeight="1" x14ac:dyDescent="0.25">
      <c r="A31" s="432" t="s">
        <v>419</v>
      </c>
      <c r="B31" s="393" t="s">
        <v>259</v>
      </c>
      <c r="C31" s="433">
        <v>0</v>
      </c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3"/>
      <c r="O31" s="173"/>
      <c r="P31" s="173"/>
      <c r="Q31" s="173"/>
      <c r="R31" s="173"/>
      <c r="S31" s="173"/>
      <c r="T31" s="173"/>
      <c r="U31" s="173"/>
      <c r="V31" s="173"/>
      <c r="W31" s="173"/>
      <c r="X31" s="173"/>
      <c r="Y31" s="173"/>
      <c r="Z31" s="173"/>
      <c r="AA31" s="173"/>
      <c r="AB31" s="173"/>
      <c r="AC31" s="173"/>
      <c r="AD31" s="173"/>
      <c r="AE31" s="173"/>
      <c r="AF31" s="173"/>
      <c r="AG31" s="173"/>
      <c r="AH31" s="173"/>
      <c r="AI31" s="173"/>
      <c r="AJ31" s="173"/>
      <c r="AK31" s="173"/>
      <c r="AL31" s="173"/>
      <c r="AM31" s="173"/>
      <c r="AN31" s="173"/>
      <c r="AO31" s="173"/>
      <c r="AP31" s="173"/>
      <c r="AQ31" s="173"/>
      <c r="AR31" s="173"/>
      <c r="AS31" s="173"/>
      <c r="AT31" s="173"/>
      <c r="AU31" s="173"/>
      <c r="AV31" s="173"/>
      <c r="AW31" s="173"/>
      <c r="AX31" s="173"/>
      <c r="AY31" s="173"/>
      <c r="AZ31" s="173"/>
      <c r="BA31" s="173"/>
      <c r="BB31" s="173"/>
      <c r="BC31" s="173"/>
      <c r="BD31" s="173"/>
      <c r="BE31" s="173"/>
      <c r="BF31" s="173"/>
      <c r="BG31" s="173"/>
      <c r="BH31" s="173"/>
      <c r="BI31" s="173"/>
      <c r="BJ31" s="173"/>
      <c r="BK31" s="173"/>
      <c r="BL31" s="173"/>
      <c r="BM31" s="173"/>
      <c r="BN31" s="173"/>
      <c r="BO31" s="173"/>
      <c r="BP31" s="173"/>
      <c r="BQ31" s="173"/>
      <c r="BR31" s="173"/>
      <c r="BS31" s="173"/>
      <c r="BT31" s="173"/>
      <c r="BU31" s="173"/>
      <c r="BV31" s="173"/>
      <c r="BW31" s="173"/>
      <c r="BX31" s="173"/>
      <c r="BY31" s="173"/>
      <c r="BZ31" s="173"/>
      <c r="CA31" s="173"/>
      <c r="CB31" s="173"/>
      <c r="CC31" s="173"/>
      <c r="CD31" s="173"/>
      <c r="CE31" s="173"/>
      <c r="CF31" s="173"/>
      <c r="CG31" s="173"/>
      <c r="CH31" s="173"/>
      <c r="CI31" s="173"/>
      <c r="CJ31" s="173"/>
      <c r="CK31" s="173"/>
      <c r="CL31" s="173"/>
      <c r="CM31" s="173"/>
      <c r="CN31" s="173"/>
      <c r="CO31" s="173"/>
      <c r="CP31" s="173"/>
      <c r="CQ31" s="173"/>
      <c r="CR31" s="173"/>
      <c r="CS31" s="173"/>
      <c r="CT31" s="173"/>
      <c r="CU31" s="173"/>
      <c r="CV31" s="173"/>
      <c r="CW31" s="173"/>
      <c r="CX31" s="173"/>
      <c r="CY31" s="173"/>
      <c r="CZ31" s="173"/>
      <c r="DA31" s="173"/>
      <c r="DB31" s="173"/>
      <c r="DC31" s="173"/>
      <c r="DD31" s="173"/>
      <c r="DE31" s="173"/>
      <c r="DF31" s="173"/>
      <c r="DG31" s="173"/>
      <c r="DH31" s="173"/>
      <c r="DI31" s="173"/>
      <c r="DJ31" s="173"/>
      <c r="DK31" s="173"/>
      <c r="DL31" s="173"/>
      <c r="DM31" s="173"/>
      <c r="DN31" s="173"/>
      <c r="DO31" s="173"/>
      <c r="DP31" s="173"/>
      <c r="DQ31" s="173"/>
      <c r="DR31" s="173"/>
      <c r="DS31" s="173"/>
      <c r="DT31" s="173"/>
      <c r="DU31" s="173"/>
      <c r="DV31" s="173"/>
      <c r="DW31" s="173"/>
      <c r="DX31" s="173"/>
      <c r="DY31" s="173"/>
      <c r="DZ31" s="173"/>
      <c r="EA31" s="173"/>
      <c r="EB31" s="173"/>
      <c r="EC31" s="173"/>
      <c r="ED31" s="173"/>
      <c r="EE31" s="173"/>
      <c r="EF31" s="173"/>
      <c r="EG31" s="173"/>
      <c r="EH31" s="173"/>
      <c r="EI31" s="173"/>
      <c r="EJ31" s="173"/>
      <c r="EK31" s="173"/>
      <c r="EL31" s="173"/>
      <c r="EM31" s="173"/>
      <c r="EN31" s="173"/>
      <c r="EO31" s="173"/>
      <c r="EP31" s="173"/>
      <c r="EQ31" s="173"/>
      <c r="ER31" s="173"/>
      <c r="ES31" s="173"/>
      <c r="ET31" s="173"/>
      <c r="EU31" s="173"/>
      <c r="EV31" s="173"/>
      <c r="EW31" s="173"/>
      <c r="EX31" s="173"/>
      <c r="EY31" s="173"/>
      <c r="EZ31" s="173"/>
      <c r="FA31" s="173"/>
      <c r="FB31" s="173"/>
      <c r="FC31" s="173"/>
      <c r="FD31" s="173"/>
      <c r="FE31" s="173"/>
      <c r="FF31" s="173"/>
      <c r="FG31" s="173"/>
      <c r="FH31" s="173"/>
      <c r="FI31" s="173"/>
      <c r="FJ31" s="173"/>
      <c r="FK31" s="173"/>
      <c r="FL31" s="173"/>
      <c r="FM31" s="173"/>
      <c r="FN31" s="173"/>
      <c r="FO31" s="173"/>
      <c r="FP31" s="173"/>
      <c r="FQ31" s="173"/>
      <c r="FR31" s="173"/>
      <c r="FS31" s="173"/>
      <c r="FT31" s="173"/>
      <c r="FU31" s="173"/>
      <c r="FV31" s="173"/>
      <c r="FW31" s="173"/>
      <c r="FX31" s="173"/>
      <c r="FY31" s="173"/>
      <c r="FZ31" s="173"/>
      <c r="GA31" s="173"/>
      <c r="GB31" s="173"/>
      <c r="GC31" s="173"/>
      <c r="GD31" s="173"/>
      <c r="GE31" s="173"/>
      <c r="GF31" s="173"/>
      <c r="GG31" s="173"/>
      <c r="GH31" s="173"/>
      <c r="GI31" s="173"/>
      <c r="GJ31" s="173"/>
      <c r="GK31" s="173"/>
      <c r="GL31" s="173"/>
      <c r="GM31" s="173"/>
      <c r="GN31" s="173"/>
      <c r="GO31" s="173"/>
      <c r="GP31" s="173"/>
      <c r="GQ31" s="173"/>
      <c r="GR31" s="173"/>
      <c r="GS31" s="173"/>
      <c r="GT31" s="173"/>
      <c r="GU31" s="173"/>
      <c r="GV31" s="173"/>
      <c r="GW31" s="173"/>
      <c r="GX31" s="173"/>
      <c r="GY31" s="173"/>
      <c r="GZ31" s="173"/>
      <c r="HA31" s="173"/>
      <c r="HB31" s="173"/>
      <c r="HC31" s="173"/>
      <c r="HD31" s="173"/>
      <c r="HE31" s="173"/>
      <c r="HF31" s="173"/>
      <c r="HG31" s="173"/>
      <c r="HH31" s="173"/>
      <c r="HI31" s="173"/>
      <c r="HJ31" s="173"/>
      <c r="HK31" s="173"/>
      <c r="HL31" s="173"/>
      <c r="HM31" s="173"/>
      <c r="HN31" s="173"/>
      <c r="HO31" s="173"/>
      <c r="HP31" s="173"/>
      <c r="HQ31" s="173"/>
      <c r="HR31" s="173"/>
      <c r="HS31" s="173"/>
      <c r="HT31" s="173"/>
      <c r="HU31" s="173"/>
      <c r="HV31" s="173"/>
      <c r="HW31" s="173"/>
      <c r="HX31" s="173"/>
      <c r="HY31" s="173"/>
      <c r="HZ31" s="173"/>
      <c r="IA31" s="173"/>
      <c r="IB31" s="173"/>
      <c r="IC31" s="173"/>
      <c r="ID31" s="173"/>
      <c r="IE31" s="173"/>
      <c r="IF31" s="173"/>
      <c r="IG31" s="173"/>
      <c r="IH31" s="173"/>
      <c r="II31" s="173"/>
      <c r="IJ31" s="173"/>
      <c r="IK31" s="173"/>
      <c r="IL31" s="173"/>
      <c r="IM31" s="173"/>
      <c r="IN31" s="173"/>
      <c r="IO31" s="173"/>
      <c r="IP31" s="173"/>
      <c r="IQ31" s="173"/>
      <c r="IR31" s="173"/>
      <c r="IS31" s="173"/>
      <c r="IT31" s="173"/>
      <c r="IU31" s="173"/>
      <c r="IV31" s="173"/>
    </row>
    <row r="32" spans="1:256" s="275" customFormat="1" ht="61.5" customHeight="1" x14ac:dyDescent="0.25">
      <c r="A32" s="432" t="s">
        <v>252</v>
      </c>
      <c r="B32" s="393" t="s">
        <v>251</v>
      </c>
      <c r="C32" s="433">
        <v>0</v>
      </c>
    </row>
    <row r="33" spans="1:6" ht="18.75" customHeight="1" x14ac:dyDescent="0.25">
      <c r="A33" s="604" t="s">
        <v>250</v>
      </c>
      <c r="B33" s="605" t="s">
        <v>249</v>
      </c>
      <c r="C33" s="606">
        <v>0</v>
      </c>
    </row>
    <row r="34" spans="1:6" ht="24.75" customHeight="1" x14ac:dyDescent="0.25">
      <c r="A34" s="604"/>
      <c r="B34" s="605"/>
      <c r="C34" s="607"/>
    </row>
    <row r="35" spans="1:6" ht="24.75" customHeight="1" x14ac:dyDescent="0.25">
      <c r="A35" s="595" t="s">
        <v>434</v>
      </c>
      <c r="B35" s="598" t="s">
        <v>435</v>
      </c>
      <c r="C35" s="596">
        <f>C37</f>
        <v>-22368.6</v>
      </c>
    </row>
    <row r="36" spans="1:6" ht="24.75" customHeight="1" x14ac:dyDescent="0.25">
      <c r="A36" s="595"/>
      <c r="B36" s="601"/>
      <c r="C36" s="597"/>
    </row>
    <row r="37" spans="1:6" ht="24.75" customHeight="1" x14ac:dyDescent="0.25">
      <c r="A37" s="598" t="s">
        <v>248</v>
      </c>
      <c r="B37" s="599" t="s">
        <v>247</v>
      </c>
      <c r="C37" s="596">
        <v>-22368.6</v>
      </c>
    </row>
    <row r="38" spans="1:6" ht="24.75" customHeight="1" x14ac:dyDescent="0.25">
      <c r="A38" s="598"/>
      <c r="B38" s="600"/>
      <c r="C38" s="597"/>
    </row>
    <row r="39" spans="1:6" ht="24.75" customHeight="1" x14ac:dyDescent="0.25">
      <c r="A39" s="595" t="s">
        <v>246</v>
      </c>
      <c r="B39" s="595" t="s">
        <v>244</v>
      </c>
      <c r="C39" s="596">
        <v>25654.3</v>
      </c>
    </row>
    <row r="40" spans="1:6" ht="15" customHeight="1" x14ac:dyDescent="0.25">
      <c r="A40" s="595"/>
      <c r="B40" s="595"/>
      <c r="C40" s="597"/>
    </row>
    <row r="41" spans="1:6" ht="18.75" customHeight="1" x14ac:dyDescent="0.25">
      <c r="A41" s="595" t="s">
        <v>245</v>
      </c>
      <c r="B41" s="595" t="s">
        <v>244</v>
      </c>
      <c r="C41" s="596">
        <v>25654.3</v>
      </c>
    </row>
    <row r="42" spans="1:6" ht="15.75" customHeight="1" x14ac:dyDescent="0.25">
      <c r="A42" s="595"/>
      <c r="B42" s="595"/>
      <c r="C42" s="597"/>
    </row>
    <row r="43" spans="1:6" ht="18.75" customHeight="1" x14ac:dyDescent="0.25">
      <c r="A43" s="595" t="s">
        <v>243</v>
      </c>
      <c r="B43" s="595" t="s">
        <v>242</v>
      </c>
      <c r="C43" s="596">
        <v>25654.3</v>
      </c>
    </row>
    <row r="44" spans="1:6" ht="15.75" customHeight="1" x14ac:dyDescent="0.25">
      <c r="A44" s="595"/>
      <c r="B44" s="595"/>
      <c r="C44" s="597"/>
    </row>
    <row r="45" spans="1:6" ht="18.75" customHeight="1" x14ac:dyDescent="0.25">
      <c r="A45" s="595" t="s">
        <v>241</v>
      </c>
      <c r="B45" s="595" t="s">
        <v>240</v>
      </c>
      <c r="C45" s="596">
        <v>25654.3</v>
      </c>
    </row>
    <row r="46" spans="1:6" x14ac:dyDescent="0.25">
      <c r="A46" s="595"/>
      <c r="B46" s="595"/>
      <c r="C46" s="597"/>
    </row>
    <row r="47" spans="1:6" x14ac:dyDescent="0.25">
      <c r="D47" s="258"/>
      <c r="E47" s="258"/>
      <c r="F47" s="258"/>
    </row>
    <row r="48" spans="1:6" ht="18.75" x14ac:dyDescent="0.3">
      <c r="A48" s="594" t="s">
        <v>395</v>
      </c>
      <c r="B48" s="594"/>
      <c r="C48" s="594"/>
    </row>
    <row r="49" spans="3:3" ht="18.75" x14ac:dyDescent="0.25">
      <c r="C49" s="414"/>
    </row>
  </sheetData>
  <mergeCells count="26">
    <mergeCell ref="B5:C5"/>
    <mergeCell ref="A13:C13"/>
    <mergeCell ref="A14:C14"/>
    <mergeCell ref="A33:A34"/>
    <mergeCell ref="B33:B34"/>
    <mergeCell ref="C33:C34"/>
    <mergeCell ref="B11:C11"/>
    <mergeCell ref="A35:A36"/>
    <mergeCell ref="B35:B36"/>
    <mergeCell ref="C35:C36"/>
    <mergeCell ref="C37:C38"/>
    <mergeCell ref="A39:A40"/>
    <mergeCell ref="B39:B40"/>
    <mergeCell ref="C39:C40"/>
    <mergeCell ref="A41:A42"/>
    <mergeCell ref="B41:B42"/>
    <mergeCell ref="C41:C42"/>
    <mergeCell ref="A37:A38"/>
    <mergeCell ref="B37:B38"/>
    <mergeCell ref="A48:C48"/>
    <mergeCell ref="A43:A44"/>
    <mergeCell ref="B43:B44"/>
    <mergeCell ref="C43:C44"/>
    <mergeCell ref="A45:A46"/>
    <mergeCell ref="B45:B46"/>
    <mergeCell ref="C45:C46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A19" sqref="A19:C19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292" t="s">
        <v>328</v>
      </c>
    </row>
    <row r="2" spans="1:2" ht="15.75" x14ac:dyDescent="0.25">
      <c r="B2" s="292" t="s">
        <v>0</v>
      </c>
    </row>
    <row r="3" spans="1:2" ht="15.75" x14ac:dyDescent="0.25">
      <c r="B3" s="292" t="s">
        <v>1</v>
      </c>
    </row>
    <row r="4" spans="1:2" ht="15.75" x14ac:dyDescent="0.25">
      <c r="B4" s="292" t="s">
        <v>2</v>
      </c>
    </row>
    <row r="5" spans="1:2" x14ac:dyDescent="0.25">
      <c r="A5" s="570" t="s">
        <v>523</v>
      </c>
      <c r="B5" s="570"/>
    </row>
    <row r="9" spans="1:2" ht="78.75" customHeight="1" x14ac:dyDescent="0.25">
      <c r="A9" s="608" t="s">
        <v>459</v>
      </c>
      <c r="B9" s="609"/>
    </row>
    <row r="10" spans="1:2" ht="18.75" x14ac:dyDescent="0.25">
      <c r="A10" s="332"/>
      <c r="B10" s="332"/>
    </row>
    <row r="11" spans="1:2" ht="18.75" x14ac:dyDescent="0.3">
      <c r="A11" s="333"/>
      <c r="B11" s="333" t="s">
        <v>3</v>
      </c>
    </row>
    <row r="12" spans="1:2" ht="18.75" x14ac:dyDescent="0.25">
      <c r="A12" s="317" t="s">
        <v>329</v>
      </c>
      <c r="B12" s="334" t="s">
        <v>330</v>
      </c>
    </row>
    <row r="13" spans="1:2" ht="18.75" x14ac:dyDescent="0.25">
      <c r="A13" s="335">
        <v>1</v>
      </c>
      <c r="B13" s="335">
        <v>2</v>
      </c>
    </row>
    <row r="14" spans="1:2" ht="63" x14ac:dyDescent="0.25">
      <c r="A14" s="404" t="s">
        <v>455</v>
      </c>
      <c r="B14" s="335">
        <v>48.2</v>
      </c>
    </row>
    <row r="15" spans="1:2" ht="19.5" thickBot="1" x14ac:dyDescent="0.3">
      <c r="A15" s="404" t="s">
        <v>456</v>
      </c>
      <c r="B15" s="335">
        <v>37.200000000000003</v>
      </c>
    </row>
    <row r="16" spans="1:2" ht="19.5" thickBot="1" x14ac:dyDescent="0.3">
      <c r="A16" s="403" t="s">
        <v>331</v>
      </c>
      <c r="B16" s="405">
        <v>70</v>
      </c>
    </row>
    <row r="17" spans="1:3" ht="18.75" x14ac:dyDescent="0.3">
      <c r="A17" s="336" t="s">
        <v>332</v>
      </c>
      <c r="B17" s="405">
        <f>SUM(B14:B16)</f>
        <v>155.4</v>
      </c>
    </row>
    <row r="19" spans="1:3" x14ac:dyDescent="0.25">
      <c r="A19" s="610" t="s">
        <v>447</v>
      </c>
      <c r="B19" s="610"/>
      <c r="C19" s="610"/>
    </row>
  </sheetData>
  <mergeCells count="3">
    <mergeCell ref="A9:B9"/>
    <mergeCell ref="A19:C19"/>
    <mergeCell ref="A5:B5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6</vt:i4>
      </vt:variant>
    </vt:vector>
  </HeadingPairs>
  <TitlesOfParts>
    <vt:vector size="19" baseType="lpstr">
      <vt:lpstr>Прил 1  (2)</vt:lpstr>
      <vt:lpstr>Прил 1</vt:lpstr>
      <vt:lpstr>Прил2</vt:lpstr>
      <vt:lpstr>Прил 4 (2)</vt:lpstr>
      <vt:lpstr>прил1</vt:lpstr>
      <vt:lpstr>прил.2</vt:lpstr>
      <vt:lpstr>прил._3</vt:lpstr>
      <vt:lpstr>Прил 6</vt:lpstr>
      <vt:lpstr>прил 9</vt:lpstr>
      <vt:lpstr>Прил 10+</vt:lpstr>
      <vt:lpstr>Заимст 11</vt:lpstr>
      <vt:lpstr>Гарант 12</vt:lpstr>
      <vt:lpstr>нормативы 13</vt:lpstr>
      <vt:lpstr>'Прил 1'!Область_печати</vt:lpstr>
      <vt:lpstr>'Прил 1  (2)'!Область_печати</vt:lpstr>
      <vt:lpstr>'прил 9'!Область_печати</vt:lpstr>
      <vt:lpstr>прил._3!Область_печати</vt:lpstr>
      <vt:lpstr>прил.2!Область_печати</vt:lpstr>
      <vt:lpstr>прил1!Область_печати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Марина Анатольевна</cp:lastModifiedBy>
  <cp:lastPrinted>2020-05-15T17:34:00Z</cp:lastPrinted>
  <dcterms:created xsi:type="dcterms:W3CDTF">2010-11-10T14:00:24Z</dcterms:created>
  <dcterms:modified xsi:type="dcterms:W3CDTF">2020-05-15T17:55:21Z</dcterms:modified>
</cp:coreProperties>
</file>